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Φύλλο1" sheetId="1" r:id="rId1"/>
  </sheets>
  <definedNames>
    <definedName name="_xlnm.Print_Area" localSheetId="0">'Φύλλο1'!$A$1:$F$18</definedName>
  </definedNames>
  <calcPr fullCalcOnLoad="1"/>
</workbook>
</file>

<file path=xl/sharedStrings.xml><?xml version="1.0" encoding="utf-8"?>
<sst xmlns="http://schemas.openxmlformats.org/spreadsheetml/2006/main" count="298" uniqueCount="253">
  <si>
    <t>ΦΥΤΙΚΗ ΠΑΡΑΓΩΓΗ 2015</t>
  </si>
  <si>
    <t>Περιφέρεια:ΚΕΝΤΡΙΚΗΣ ΜΑΚΕΔΟΝΙΑΣ</t>
  </si>
  <si>
    <t>Περιφερειακή Ενότητα:ΣΕΡΡΩΝ</t>
  </si>
  <si>
    <t xml:space="preserve">ΕΚΤΑΣΗ </t>
  </si>
  <si>
    <t>ΠΑΡΑΓΩΓΗ</t>
  </si>
  <si>
    <t>ΑΠΟΔΟΣΗ</t>
  </si>
  <si>
    <t>(στρ.)</t>
  </si>
  <si>
    <t>(tn)</t>
  </si>
  <si>
    <t>(tn/στρ.)</t>
  </si>
  <si>
    <t xml:space="preserve">ΞΗΡΙΚΗ </t>
  </si>
  <si>
    <t>ΠΟΤΙΣΤΙΚΗ</t>
  </si>
  <si>
    <t xml:space="preserve"> </t>
  </si>
  <si>
    <t>Σιτηρά για καρπό</t>
  </si>
  <si>
    <t>Σίτος μαλακός (ξ.β.)</t>
  </si>
  <si>
    <t>Σίτος σκληρός (ξ.β.)</t>
  </si>
  <si>
    <t>Σίκαλη και Σμιγός (ξ.β.)</t>
  </si>
  <si>
    <t>Κριθάρι (ξ.β.)</t>
  </si>
  <si>
    <t>Βρώμη (ξ.β.)</t>
  </si>
  <si>
    <t>Συγκαλλιέργεια βρώμης με άλλα σιτηρά (ξ.β.)</t>
  </si>
  <si>
    <t>Αραβόσιτος (καρπός) (ξ.β.)</t>
  </si>
  <si>
    <t>Σόργο (ξ.β.)</t>
  </si>
  <si>
    <t>Triticale (ξ.β.)</t>
  </si>
  <si>
    <t>Κεχρί (ξ.β.)</t>
  </si>
  <si>
    <t>Σύνολο ρυζιού (ξ.β.)</t>
  </si>
  <si>
    <t>Ρύζι Indica (ξ.β.)</t>
  </si>
  <si>
    <t>Ρύζι Japonica (ξ.β.)</t>
  </si>
  <si>
    <t>Σύνολο Σιτηρών</t>
  </si>
  <si>
    <t>Ξηρά όσπρια για καρπό</t>
  </si>
  <si>
    <t>Μπιζέλια κτηνοτροφικά (ξ.β.)</t>
  </si>
  <si>
    <t>Κουκιά, Λαθούρια (ξ.β.)</t>
  </si>
  <si>
    <t>Λούπινα (ξ.β.)</t>
  </si>
  <si>
    <t>Βίκος (ξ.β.)</t>
  </si>
  <si>
    <t>Ρόβη (ξ.β.)</t>
  </si>
  <si>
    <t>Μπιζέλια Αρακάς (ξ.β.)</t>
  </si>
  <si>
    <t>Φακές (ξ.β.)</t>
  </si>
  <si>
    <t>Ρεβύθια (ξ.β.)</t>
  </si>
  <si>
    <t>Αραχίδα (ξ.β.)</t>
  </si>
  <si>
    <t>Φασόλια ξηρά (ξ.β.)</t>
  </si>
  <si>
    <t>Φασόλια μαυρομάτικα (ξ.β.)</t>
  </si>
  <si>
    <t>Φάβα Θήρας (ξ.β.)</t>
  </si>
  <si>
    <t>Σύνολο ξηρών οσπρίων για καρπό</t>
  </si>
  <si>
    <t>Κονδυλώδη</t>
  </si>
  <si>
    <t>Πατάτες Σύνολο</t>
  </si>
  <si>
    <t>Πατάτες Ανοιξιάτικες</t>
  </si>
  <si>
    <t>Πατάτες Θερινές</t>
  </si>
  <si>
    <t>Πατάτες Φθινοπωρινές</t>
  </si>
  <si>
    <t>Σακχαρότευτλα</t>
  </si>
  <si>
    <t>Σύνολο κονδυλωδών</t>
  </si>
  <si>
    <t>Βιομηχανικά, Ελαιοδοτικά φυτά</t>
  </si>
  <si>
    <t>Ελαιοκράμβη</t>
  </si>
  <si>
    <t>Στέβια</t>
  </si>
  <si>
    <t>Ηλίανθος</t>
  </si>
  <si>
    <t>Λινάρι για λάδι</t>
  </si>
  <si>
    <t>Λινάρι για φυτικές ίνες</t>
  </si>
  <si>
    <t>Σόγια για καρπό (ξ.β.)</t>
  </si>
  <si>
    <t>Βαμβάκι σύσπορο</t>
  </si>
  <si>
    <t>Κάνναβις</t>
  </si>
  <si>
    <t>Σησάμι</t>
  </si>
  <si>
    <t>Πιπεριές (για πιπέρι)</t>
  </si>
  <si>
    <t>Ατρακτυλίς</t>
  </si>
  <si>
    <t>Σόργο σκούπας (χόρτο)</t>
  </si>
  <si>
    <t>Κολοκυθόσπορος</t>
  </si>
  <si>
    <t>Καπνός (ξ.β.)</t>
  </si>
  <si>
    <t>Σύνολο βιομηχανικών, ελαιοδοτικών φυτών</t>
  </si>
  <si>
    <t>Αρωματικά-φαρμακευτικά φυτά</t>
  </si>
  <si>
    <t>Λυκίσκος (ξ.β.)</t>
  </si>
  <si>
    <t>Δενδρολίβανο (ξ.β.)</t>
  </si>
  <si>
    <t>Κορίανδρος (ξ.β.)</t>
  </si>
  <si>
    <t>Τριαντάφυλλο (ξ.β.)</t>
  </si>
  <si>
    <t>Θυμάρι (ξ.β.)</t>
  </si>
  <si>
    <t>Μαστιχόδενδρα (ξ.β.)</t>
  </si>
  <si>
    <t>Γλυκάνισο (ξ.β.)</t>
  </si>
  <si>
    <t>Ρίγανη (ξ.β.)</t>
  </si>
  <si>
    <t>Ιπποφαές</t>
  </si>
  <si>
    <t>Κάπαρι</t>
  </si>
  <si>
    <t>Χαμομήλι (ξ.β.)</t>
  </si>
  <si>
    <t>Αρωνία</t>
  </si>
  <si>
    <t>Αλόη</t>
  </si>
  <si>
    <t>Μάραθος (ξ.β.)</t>
  </si>
  <si>
    <t>Λεβάντα  (ξ.β.)</t>
  </si>
  <si>
    <t>Βασιλικός (ξ.β.)</t>
  </si>
  <si>
    <t>Μέντα (ξ.β.)</t>
  </si>
  <si>
    <t>Μαντζουράνα (ξ.β.)</t>
  </si>
  <si>
    <t>Φασκόμηλο (ξ.β.)</t>
  </si>
  <si>
    <t>Δίκταμος (ξ.β.)</t>
  </si>
  <si>
    <t>Κρόκος (ξ.β.)</t>
  </si>
  <si>
    <t>Τσάι του βουνού (ξ.β.)</t>
  </si>
  <si>
    <t>Μελισσόχορτο (ξ.β.)</t>
  </si>
  <si>
    <t>Δυόσμος (ν.β.)</t>
  </si>
  <si>
    <t>Αλάδανο (ξ.β.)</t>
  </si>
  <si>
    <t>Λουίζα (ξ.β.)</t>
  </si>
  <si>
    <t>Γκότζι μπερι</t>
  </si>
  <si>
    <t>Σύνολο αρωματικών-φαρμακευτικών φυτών</t>
  </si>
  <si>
    <t>Ενεργειακές καλλιέργειες - διάφορα</t>
  </si>
  <si>
    <t>Αγγινάρα</t>
  </si>
  <si>
    <t>Σόγια</t>
  </si>
  <si>
    <t>Σύνολο ενεργειακών καλλιεργειών</t>
  </si>
  <si>
    <t>i.Σανοδοτικά, Χορτοδοτικά ετήσια</t>
  </si>
  <si>
    <t>Αραβόσιτος (ξ.β.)</t>
  </si>
  <si>
    <t>Σιτηρά, Μείγμα σιτηρών (ξ.β.)</t>
  </si>
  <si>
    <t>Ψυχανθή</t>
  </si>
  <si>
    <t>ii.Σανοδοτικά, Χορτοδοτικά πολυετή</t>
  </si>
  <si>
    <t>Τριφύλλια, Μηδική</t>
  </si>
  <si>
    <t>iii.Λειμώνες - καλλιεργούμενοι βοσκότοποι</t>
  </si>
  <si>
    <t>iv.Μόνιμοι Βοσκότοποι</t>
  </si>
  <si>
    <t>Συνολο  i +  ii + iii + iv</t>
  </si>
  <si>
    <t>Νωπά κηπευτικά</t>
  </si>
  <si>
    <t>Κουνουπίδι, Μπρόκολο</t>
  </si>
  <si>
    <t xml:space="preserve">Λάχανο </t>
  </si>
  <si>
    <t>Σέλινο</t>
  </si>
  <si>
    <t>Πράσσα</t>
  </si>
  <si>
    <t>Μαρούλια υπαίθρου</t>
  </si>
  <si>
    <t>Μαρούλια υπό κάλυψη</t>
  </si>
  <si>
    <t>Σαλάτες</t>
  </si>
  <si>
    <t>Ραδίκια</t>
  </si>
  <si>
    <t>Σπανάκι</t>
  </si>
  <si>
    <t>Σπαράγγι</t>
  </si>
  <si>
    <t>Αντίδια</t>
  </si>
  <si>
    <t>Αγκινάρες</t>
  </si>
  <si>
    <t>Τομάτες βιομηχανικές</t>
  </si>
  <si>
    <t>Τομάτες νωπές υπαίθρου</t>
  </si>
  <si>
    <t>Τομάτες νωπές υπό κάλυψη</t>
  </si>
  <si>
    <t>Τοματάκι (Θήρας)</t>
  </si>
  <si>
    <t>Αγγούρια υπαίθρου</t>
  </si>
  <si>
    <t>Αγγούρια υπό κάλυψη</t>
  </si>
  <si>
    <t>Αγγουράκια υπό κάλυψη</t>
  </si>
  <si>
    <t>Πεπόνια υπαίθρου</t>
  </si>
  <si>
    <t>Πεπόνια υπο κάλυψη</t>
  </si>
  <si>
    <t>Καρπούζια</t>
  </si>
  <si>
    <t>Καρπούζια υπο κάλυψη</t>
  </si>
  <si>
    <t>Μελιτζάνες υπαίθρου</t>
  </si>
  <si>
    <t>Μελιτζάνες υπο κάλυψη</t>
  </si>
  <si>
    <t>Κολοκύθια υπαίθρου</t>
  </si>
  <si>
    <t>Κολοκύθια υπο κάλυψη</t>
  </si>
  <si>
    <t>Κολοκύθες</t>
  </si>
  <si>
    <t>Αγρια χόρτα βρώσιμα</t>
  </si>
  <si>
    <t>Μπάμιες</t>
  </si>
  <si>
    <t>Καρότα</t>
  </si>
  <si>
    <t>Σκόρδα ξηρά</t>
  </si>
  <si>
    <t>Σκόρδα νωπά</t>
  </si>
  <si>
    <t>Κρεμμύδια νωπά</t>
  </si>
  <si>
    <t>Κρεμμύδια ξηρά</t>
  </si>
  <si>
    <t>Σελινόριζα</t>
  </si>
  <si>
    <t>Ραπανάκια</t>
  </si>
  <si>
    <t>Μπιζέλια, Αρακάς νωπός</t>
  </si>
  <si>
    <t>Φασολάκια νωπά υπαίθρου</t>
  </si>
  <si>
    <t>Φασολάκια νωπά υπο κάλυψη</t>
  </si>
  <si>
    <t>Αμπελοφάσολα νωπά</t>
  </si>
  <si>
    <t>Παντζάρια</t>
  </si>
  <si>
    <t>Σέσκουλα</t>
  </si>
  <si>
    <t>Βλίτα</t>
  </si>
  <si>
    <t>Κουκιά νωπά</t>
  </si>
  <si>
    <t>Άνιθος</t>
  </si>
  <si>
    <t>Μαϊντανός</t>
  </si>
  <si>
    <t>Τρούφες</t>
  </si>
  <si>
    <t>Μανιτάρια καλλιεργούμενα</t>
  </si>
  <si>
    <t>Πιπεριές υπαίθρου</t>
  </si>
  <si>
    <t xml:space="preserve">Πιπεριές κοινές υπό κάλυψη </t>
  </si>
  <si>
    <t xml:space="preserve">Πιπεριές κέρατο υπό κάλυψη </t>
  </si>
  <si>
    <t xml:space="preserve">Πιπεριές τ. Φλωρίνης υπό κάλυψη </t>
  </si>
  <si>
    <t>Σύνολο νωπών κηπευτικών</t>
  </si>
  <si>
    <t>Οπώρες</t>
  </si>
  <si>
    <t xml:space="preserve">Μηλοειδή </t>
  </si>
  <si>
    <t>Μήλα</t>
  </si>
  <si>
    <t>Αχλάδια</t>
  </si>
  <si>
    <t>Κυδώνια</t>
  </si>
  <si>
    <t>Μούσμουλα</t>
  </si>
  <si>
    <t>Σύνολο μηλοειδών</t>
  </si>
  <si>
    <t>Πυρηνόκαρπα</t>
  </si>
  <si>
    <t>Ροδάκινα εκπύρηνα (γιαρμάδες)</t>
  </si>
  <si>
    <t>Ροδάκινα συμπύρηνα</t>
  </si>
  <si>
    <t>Βερίκοκα</t>
  </si>
  <si>
    <t>Κεράσια</t>
  </si>
  <si>
    <t>Βύσσινα</t>
  </si>
  <si>
    <t>Δαμάσκηνα νωπά</t>
  </si>
  <si>
    <t>Δαμάσκηνα ξηρά (ξ.β.)</t>
  </si>
  <si>
    <t>Νεκταρίνια</t>
  </si>
  <si>
    <t>Κορόμηλα</t>
  </si>
  <si>
    <t>Δέσπολα</t>
  </si>
  <si>
    <t>Σύνολο πυρηνοκάρπων</t>
  </si>
  <si>
    <t>Ακρόδρυα</t>
  </si>
  <si>
    <t>Καρύδια (ξ.β.)</t>
  </si>
  <si>
    <t>Φουντούκια (ξ.β.)</t>
  </si>
  <si>
    <t>Αμύγδαλα (ξ.β.)</t>
  </si>
  <si>
    <t>Κάστανα (ξ.β.)</t>
  </si>
  <si>
    <t>Φιστίκια (ξ.β.)</t>
  </si>
  <si>
    <t>Σύνολο ακροδρύων</t>
  </si>
  <si>
    <t>Εσπεριδοειδή</t>
  </si>
  <si>
    <t>Φράπες, Grapefruit</t>
  </si>
  <si>
    <t>Λεμόνια</t>
  </si>
  <si>
    <t>Πορτοκάλια</t>
  </si>
  <si>
    <t xml:space="preserve">Μανταρίνια </t>
  </si>
  <si>
    <t>Νεράτζια</t>
  </si>
  <si>
    <t>Κίτρα</t>
  </si>
  <si>
    <t>Kumquat</t>
  </si>
  <si>
    <t>Σύνολο εσπεριδοειδών</t>
  </si>
  <si>
    <t>Διάφορες οπώρες</t>
  </si>
  <si>
    <t>Φραγκοστάφυλα</t>
  </si>
  <si>
    <t>Βατόμουρα</t>
  </si>
  <si>
    <t>Σμέουρα</t>
  </si>
  <si>
    <t>Φράουλες υπαίθρου</t>
  </si>
  <si>
    <t>Φράουλες υπό κάλυψη</t>
  </si>
  <si>
    <t>Μύρτιλο</t>
  </si>
  <si>
    <t>Μάνγκο</t>
  </si>
  <si>
    <t>Λίτσι</t>
  </si>
  <si>
    <t>Γκουάβα</t>
  </si>
  <si>
    <t>Σύκα νωπά</t>
  </si>
  <si>
    <t>Σύκα ξηρά (ξ.β.)</t>
  </si>
  <si>
    <t>Ακτινίδια</t>
  </si>
  <si>
    <t>Αβοκάντο</t>
  </si>
  <si>
    <t>Μπανάνες υπό κάλυψη</t>
  </si>
  <si>
    <t>Μουριές (φύλλα)</t>
  </si>
  <si>
    <t>Ρόδια</t>
  </si>
  <si>
    <t>Χαρούπια (ξ.β.)</t>
  </si>
  <si>
    <t>Λωτοί</t>
  </si>
  <si>
    <t>Σύνολο διαφόρων οπωρών</t>
  </si>
  <si>
    <t>Σύνολο οπωρών</t>
  </si>
  <si>
    <t>Αμπέλια</t>
  </si>
  <si>
    <t>Σταφύλια για κρασί                                             Προστ. Γεωγρ. Ένδειξης (ΠΓΕ)</t>
  </si>
  <si>
    <t>Σταφύλια για κρασί                                             Προστ. Ονομ. Προέλ. (ΠΟΠ)</t>
  </si>
  <si>
    <t>Σταφύλια κοινών κρασάμπελων</t>
  </si>
  <si>
    <t>Επιτραπέζια σταφύλια</t>
  </si>
  <si>
    <t>Σύνολο Σταφυλιού για σταφίδα</t>
  </si>
  <si>
    <t>Σταφύλι για Κορινθιακή σταφιδα</t>
  </si>
  <si>
    <t>Σταφύλι για σταφίδα Σουλτανίνα</t>
  </si>
  <si>
    <t>Σύνολο αμπελιών</t>
  </si>
  <si>
    <t>Ελαιόδενδρα</t>
  </si>
  <si>
    <t>Ελιές για λάδι</t>
  </si>
  <si>
    <t>Ελιές βρώσιμες</t>
  </si>
  <si>
    <t>Σύνολο ελαιοδένδρων</t>
  </si>
  <si>
    <t>Φυτοπολλαπλασιαστικό υλικό</t>
  </si>
  <si>
    <t>Σπόρος σποράς σίτου μαλακού,κριθαριού,Triticale</t>
  </si>
  <si>
    <t>Σπόρος σποράς σίτου σκληρού</t>
  </si>
  <si>
    <t>Ρύζι</t>
  </si>
  <si>
    <t>Πατατόσπορος</t>
  </si>
  <si>
    <t>Κοκκάρι</t>
  </si>
  <si>
    <t>Ερριζα μοσχεύματα αμπέλου (τεμ.)</t>
  </si>
  <si>
    <t>Δενδρίλια Ελαιών (τεμ.)</t>
  </si>
  <si>
    <t>Δενδρίλια Οπωρών (τεμ.)</t>
  </si>
  <si>
    <t>Δενδρίλια Δασικών (τεμ.)</t>
  </si>
  <si>
    <t>Σακχαρότευτλα (τεμ.)</t>
  </si>
  <si>
    <t>Σύνολο Φυτοπολλαπλασιαστικού υλικού</t>
  </si>
  <si>
    <t>Ανθοκομία</t>
  </si>
  <si>
    <t>Δρεπτά άνθη (υπο κάλυψη) (τεμ.)</t>
  </si>
  <si>
    <t>Βολβοί (υπο κάλυψη) (τεμ.)</t>
  </si>
  <si>
    <t>Γλαστρικά μονοετή (υπο κάλυψη)  (τεμ.)</t>
  </si>
  <si>
    <t>Γλαστρικά πολυετή (υπο κάλυψη) (τεμ.)</t>
  </si>
  <si>
    <t>Φυτά εσωτερικών χώρων (υπο κάλυψη)  (τεμ.)</t>
  </si>
  <si>
    <t>Υπαίθρια ανθοκομικά (τεμ.)</t>
  </si>
  <si>
    <t>Φυτά κηποτεχνίας  (τεμ.)</t>
  </si>
  <si>
    <t>Σύνολο ανθοκομίας</t>
  </si>
  <si>
    <t>ΓΕΝΙΚΟ ΣΥΝΟΛΟ ΦΥΤΙΚΗΣ ΠΑΡΑΓΩΓΗΣ ΠΕΡΙΦΕΡΕΙΑΚΗΣ ΕΝΟΤΗΤΑΣ</t>
  </si>
  <si>
    <t>ΠΑΡΑΤΗΡΗΣΕΙΣ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</si>
</sst>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9"/>
      <name val="Arial"/>
      <family val="0"/>
    </font>
    <font>
      <b/>
      <sz val="11"/>
      <color indexed="9"/>
      <name val="Arial"/>
      <family val="0"/>
    </font>
    <font>
      <sz val="11"/>
      <name val="Arial"/>
      <family val="0"/>
    </font>
    <font>
      <sz val="12"/>
      <color indexed="9"/>
      <name val="Arial"/>
      <family val="0"/>
    </font>
    <font>
      <b/>
      <sz val="12"/>
      <color indexed="9"/>
      <name val="Arial"/>
      <family val="0"/>
    </font>
    <font>
      <sz val="11"/>
      <color indexed="9"/>
      <name val="Arial"/>
      <family val="0"/>
    </font>
    <font>
      <sz val="10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>
        <color indexed="8"/>
      </right>
      <top style="medium"/>
      <bottom/>
    </border>
    <border>
      <left style="medium">
        <color indexed="8"/>
      </left>
      <right/>
      <top style="medium"/>
      <bottom style="medium"/>
    </border>
    <border>
      <left style="thin"/>
      <right/>
      <top style="medium"/>
      <bottom/>
    </border>
    <border>
      <left style="medium">
        <color indexed="8"/>
      </left>
      <right/>
      <top style="medium"/>
      <bottom/>
    </border>
    <border>
      <left/>
      <right style="medium">
        <color indexed="8"/>
      </right>
      <top style="medium"/>
      <bottom/>
    </border>
    <border>
      <left/>
      <right/>
      <top style="medium"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 style="thin"/>
      <bottom/>
    </border>
    <border>
      <left style="medium"/>
      <right style="thin"/>
      <top/>
      <bottom/>
    </border>
    <border>
      <left style="thin"/>
      <right style="medium"/>
      <top/>
      <bottom style="medium"/>
    </border>
    <border>
      <left style="thin"/>
      <right/>
      <top/>
      <bottom/>
    </border>
    <border>
      <left style="medium"/>
      <right style="thin"/>
      <top style="medium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 style="medium"/>
      <bottom/>
    </border>
    <border>
      <left style="medium"/>
      <right style="medium"/>
      <top style="medium"/>
      <bottom/>
    </border>
    <border>
      <left style="thin"/>
      <right style="medium"/>
      <top style="medium"/>
      <bottom/>
    </border>
    <border>
      <left/>
      <right/>
      <top style="medium"/>
      <bottom style="medium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/>
      <right style="thin"/>
      <top style="thin"/>
      <bottom/>
    </border>
    <border>
      <left style="thin"/>
      <right style="medium"/>
      <top/>
      <bottom/>
    </border>
    <border>
      <left style="medium">
        <color indexed="8"/>
      </left>
      <right/>
      <top/>
      <bottom/>
    </border>
    <border>
      <left style="medium"/>
      <right style="thin">
        <color indexed="8"/>
      </right>
      <top style="medium"/>
      <bottom style="thin"/>
    </border>
    <border>
      <left style="medium"/>
      <right style="thin">
        <color indexed="8"/>
      </right>
      <top style="thin"/>
      <bottom style="thin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/>
      <bottom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/>
      <top style="medium"/>
      <bottom style="medium"/>
    </border>
    <border>
      <left/>
      <right style="thin"/>
      <top/>
      <bottom style="thin"/>
    </border>
    <border>
      <left style="medium">
        <color indexed="8"/>
      </left>
      <right style="medium"/>
      <top/>
      <bottom style="medium"/>
    </border>
    <border>
      <left style="medium">
        <color indexed="8"/>
      </left>
      <right/>
      <top/>
      <bottom style="medium"/>
    </border>
    <border>
      <left style="medium">
        <color indexed="8"/>
      </left>
      <right/>
      <top/>
      <bottom style="thin"/>
    </border>
    <border>
      <left style="medium">
        <color indexed="8"/>
      </left>
      <right/>
      <top style="thin"/>
      <bottom style="thin"/>
    </border>
    <border>
      <left style="medium">
        <color indexed="8"/>
      </left>
      <right/>
      <top style="thin"/>
      <bottom/>
    </border>
    <border>
      <left style="medium">
        <color indexed="8"/>
      </left>
      <right/>
      <top style="medium"/>
      <bottom style="thin"/>
    </border>
    <border>
      <left style="medium">
        <color indexed="8"/>
      </left>
      <right/>
      <top style="thin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/>
    </border>
    <border>
      <left style="medium">
        <color indexed="8"/>
      </left>
      <right style="medium"/>
      <top/>
      <bottom/>
    </border>
    <border>
      <left style="medium"/>
      <right/>
      <top/>
      <bottom style="medium">
        <color indexed="8"/>
      </bottom>
    </border>
    <border>
      <left style="medium">
        <color indexed="8"/>
      </left>
      <right style="medium"/>
      <top/>
      <bottom style="thin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/>
      <top style="thin"/>
      <bottom style="thin"/>
    </border>
    <border>
      <left style="medium">
        <color indexed="8"/>
      </left>
      <right style="medium"/>
      <top style="thin"/>
      <bottom/>
    </border>
    <border>
      <left style="medium"/>
      <right style="thin">
        <color indexed="8"/>
      </right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>
        <color indexed="8"/>
      </bottom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medium">
        <color indexed="8"/>
      </right>
      <top/>
      <bottom style="medium"/>
    </border>
    <border>
      <left/>
      <right style="medium"/>
      <top style="medium"/>
      <bottom/>
    </border>
    <border>
      <left style="medium"/>
      <right style="thin"/>
      <top style="medium">
        <color indexed="8"/>
      </top>
      <bottom/>
    </border>
    <border>
      <left style="thin"/>
      <right style="medium">
        <color indexed="8"/>
      </right>
      <top style="medium">
        <color indexed="8"/>
      </top>
      <bottom/>
    </border>
    <border>
      <left/>
      <right/>
      <top style="medium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7" borderId="1" applyNumberFormat="0" applyAlignment="0" applyProtection="0"/>
    <xf numFmtId="0" fontId="33" fillId="16" borderId="2" applyNumberFormat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0" borderId="0" applyNumberFormat="0" applyBorder="0" applyAlignment="0" applyProtection="0"/>
    <xf numFmtId="0" fontId="30" fillId="21" borderId="3" applyNumberFormat="0" applyAlignment="0" applyProtection="0"/>
    <xf numFmtId="0" fontId="34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32" fillId="0" borderId="8" applyNumberFormat="0" applyFill="0" applyAlignment="0" applyProtection="0"/>
    <xf numFmtId="0" fontId="18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31" fillId="21" borderId="1" applyNumberFormat="0" applyAlignment="0" applyProtection="0"/>
  </cellStyleXfs>
  <cellXfs count="277">
    <xf numFmtId="0" fontId="0" fillId="0" borderId="0" xfId="0" applyAlignment="1">
      <alignment/>
    </xf>
    <xf numFmtId="3" fontId="0" fillId="0" borderId="0" xfId="0" applyNumberFormat="1" applyBorder="1" applyAlignment="1">
      <alignment/>
    </xf>
    <xf numFmtId="3" fontId="14" fillId="24" borderId="10" xfId="0" applyNumberFormat="1" applyFont="1" applyFill="1" applyBorder="1" applyAlignment="1">
      <alignment horizontal="center"/>
    </xf>
    <xf numFmtId="0" fontId="14" fillId="25" borderId="11" xfId="0" applyFont="1" applyFill="1" applyBorder="1" applyAlignment="1">
      <alignment horizontal="center"/>
    </xf>
    <xf numFmtId="0" fontId="14" fillId="24" borderId="12" xfId="0" applyFont="1" applyFill="1" applyBorder="1" applyAlignment="1">
      <alignment horizontal="center"/>
    </xf>
    <xf numFmtId="3" fontId="0" fillId="22" borderId="13" xfId="0" applyNumberFormat="1" applyFill="1" applyBorder="1" applyAlignment="1">
      <alignment/>
    </xf>
    <xf numFmtId="0" fontId="0" fillId="22" borderId="14" xfId="0" applyFill="1" applyBorder="1" applyAlignment="1">
      <alignment/>
    </xf>
    <xf numFmtId="3" fontId="0" fillId="22" borderId="15" xfId="0" applyNumberFormat="1" applyFill="1" applyBorder="1" applyAlignment="1">
      <alignment/>
    </xf>
    <xf numFmtId="3" fontId="0" fillId="22" borderId="16" xfId="0" applyNumberFormat="1" applyFill="1" applyBorder="1" applyAlignment="1">
      <alignment/>
    </xf>
    <xf numFmtId="0" fontId="0" fillId="22" borderId="17" xfId="0" applyFill="1" applyBorder="1" applyAlignment="1">
      <alignment/>
    </xf>
    <xf numFmtId="3" fontId="0" fillId="22" borderId="18" xfId="0" applyNumberFormat="1" applyFill="1" applyBorder="1" applyAlignment="1">
      <alignment/>
    </xf>
    <xf numFmtId="3" fontId="0" fillId="21" borderId="19" xfId="0" applyNumberFormat="1" applyFill="1" applyBorder="1" applyAlignment="1">
      <alignment/>
    </xf>
    <xf numFmtId="3" fontId="0" fillId="21" borderId="20" xfId="0" applyNumberFormat="1" applyFill="1" applyBorder="1" applyAlignment="1">
      <alignment/>
    </xf>
    <xf numFmtId="3" fontId="0" fillId="0" borderId="21" xfId="0" applyNumberFormat="1" applyFill="1" applyBorder="1" applyAlignment="1">
      <alignment/>
    </xf>
    <xf numFmtId="3" fontId="0" fillId="21" borderId="22" xfId="0" applyNumberFormat="1" applyFill="1" applyBorder="1" applyAlignment="1">
      <alignment/>
    </xf>
    <xf numFmtId="3" fontId="0" fillId="21" borderId="23" xfId="0" applyNumberFormat="1" applyFill="1" applyBorder="1" applyAlignment="1">
      <alignment/>
    </xf>
    <xf numFmtId="3" fontId="0" fillId="0" borderId="24" xfId="0" applyNumberFormat="1" applyFill="1" applyBorder="1" applyAlignment="1">
      <alignment/>
    </xf>
    <xf numFmtId="3" fontId="0" fillId="0" borderId="25" xfId="0" applyNumberFormat="1" applyFill="1" applyBorder="1" applyAlignment="1">
      <alignment/>
    </xf>
    <xf numFmtId="3" fontId="0" fillId="21" borderId="24" xfId="0" applyNumberFormat="1" applyFill="1" applyBorder="1" applyAlignment="1">
      <alignment/>
    </xf>
    <xf numFmtId="3" fontId="0" fillId="0" borderId="26" xfId="0" applyNumberFormat="1" applyFill="1" applyBorder="1" applyAlignment="1">
      <alignment/>
    </xf>
    <xf numFmtId="3" fontId="3" fillId="21" borderId="24" xfId="0" applyNumberFormat="1" applyFont="1" applyFill="1" applyBorder="1" applyAlignment="1">
      <alignment/>
    </xf>
    <xf numFmtId="3" fontId="3" fillId="21" borderId="23" xfId="0" applyNumberFormat="1" applyFont="1" applyFill="1" applyBorder="1" applyAlignment="1">
      <alignment/>
    </xf>
    <xf numFmtId="3" fontId="3" fillId="0" borderId="25" xfId="0" applyNumberFormat="1" applyFont="1" applyFill="1" applyBorder="1" applyAlignment="1">
      <alignment/>
    </xf>
    <xf numFmtId="3" fontId="0" fillId="21" borderId="27" xfId="0" applyNumberFormat="1" applyFill="1" applyBorder="1" applyAlignment="1">
      <alignment/>
    </xf>
    <xf numFmtId="3" fontId="0" fillId="21" borderId="28" xfId="0" applyNumberFormat="1" applyFill="1" applyBorder="1" applyAlignment="1">
      <alignment/>
    </xf>
    <xf numFmtId="3" fontId="0" fillId="0" borderId="29" xfId="0" applyNumberFormat="1" applyFill="1" applyBorder="1" applyAlignment="1">
      <alignment/>
    </xf>
    <xf numFmtId="3" fontId="0" fillId="0" borderId="30" xfId="0" applyNumberFormat="1" applyFill="1" applyBorder="1" applyAlignment="1">
      <alignment/>
    </xf>
    <xf numFmtId="3" fontId="3" fillId="4" borderId="31" xfId="0" applyNumberFormat="1" applyFont="1" applyFill="1" applyBorder="1" applyAlignment="1">
      <alignment/>
    </xf>
    <xf numFmtId="3" fontId="3" fillId="4" borderId="32" xfId="0" applyNumberFormat="1" applyFont="1" applyFill="1" applyBorder="1" applyAlignment="1">
      <alignment/>
    </xf>
    <xf numFmtId="3" fontId="0" fillId="4" borderId="33" xfId="0" applyNumberFormat="1" applyFill="1" applyBorder="1" applyAlignment="1">
      <alignment/>
    </xf>
    <xf numFmtId="3" fontId="0" fillId="4" borderId="34" xfId="0" applyNumberFormat="1" applyFill="1" applyBorder="1" applyAlignment="1">
      <alignment/>
    </xf>
    <xf numFmtId="3" fontId="0" fillId="7" borderId="35" xfId="0" applyNumberFormat="1" applyFill="1" applyBorder="1" applyAlignment="1">
      <alignment/>
    </xf>
    <xf numFmtId="3" fontId="0" fillId="7" borderId="15" xfId="0" applyNumberFormat="1" applyFill="1" applyBorder="1" applyAlignment="1">
      <alignment/>
    </xf>
    <xf numFmtId="3" fontId="0" fillId="7" borderId="36" xfId="0" applyNumberFormat="1" applyFill="1" applyBorder="1" applyAlignment="1">
      <alignment/>
    </xf>
    <xf numFmtId="3" fontId="0" fillId="7" borderId="37" xfId="0" applyNumberFormat="1" applyFill="1" applyBorder="1" applyAlignment="1">
      <alignment/>
    </xf>
    <xf numFmtId="3" fontId="0" fillId="0" borderId="38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21" borderId="40" xfId="0" applyNumberFormat="1" applyFill="1" applyBorder="1" applyAlignment="1">
      <alignment/>
    </xf>
    <xf numFmtId="3" fontId="0" fillId="21" borderId="41" xfId="0" applyNumberFormat="1" applyFill="1" applyBorder="1" applyAlignment="1">
      <alignment/>
    </xf>
    <xf numFmtId="3" fontId="0" fillId="0" borderId="42" xfId="0" applyNumberFormat="1" applyBorder="1" applyAlignment="1">
      <alignment/>
    </xf>
    <xf numFmtId="3" fontId="3" fillId="4" borderId="43" xfId="0" applyNumberFormat="1" applyFont="1" applyFill="1" applyBorder="1" applyAlignment="1">
      <alignment/>
    </xf>
    <xf numFmtId="3" fontId="0" fillId="4" borderId="35" xfId="0" applyNumberFormat="1" applyFill="1" applyBorder="1" applyAlignment="1">
      <alignment/>
    </xf>
    <xf numFmtId="3" fontId="0" fillId="4" borderId="12" xfId="0" applyNumberFormat="1" applyFill="1" applyBorder="1" applyAlignment="1">
      <alignment/>
    </xf>
    <xf numFmtId="3" fontId="0" fillId="25" borderId="35" xfId="0" applyNumberFormat="1" applyFill="1" applyBorder="1" applyAlignment="1">
      <alignment/>
    </xf>
    <xf numFmtId="3" fontId="0" fillId="25" borderId="15" xfId="0" applyNumberFormat="1" applyFill="1" applyBorder="1" applyAlignment="1">
      <alignment/>
    </xf>
    <xf numFmtId="3" fontId="0" fillId="25" borderId="36" xfId="0" applyNumberFormat="1" applyFill="1" applyBorder="1" applyAlignment="1">
      <alignment/>
    </xf>
    <xf numFmtId="3" fontId="0" fillId="25" borderId="37" xfId="0" applyNumberFormat="1" applyFill="1" applyBorder="1" applyAlignment="1">
      <alignment/>
    </xf>
    <xf numFmtId="3" fontId="3" fillId="21" borderId="19" xfId="0" applyNumberFormat="1" applyFont="1" applyFill="1" applyBorder="1" applyAlignment="1">
      <alignment/>
    </xf>
    <xf numFmtId="3" fontId="3" fillId="21" borderId="44" xfId="0" applyNumberFormat="1" applyFont="1" applyFill="1" applyBorder="1" applyAlignment="1">
      <alignment/>
    </xf>
    <xf numFmtId="3" fontId="3" fillId="0" borderId="45" xfId="0" applyNumberFormat="1" applyFont="1" applyFill="1" applyBorder="1" applyAlignment="1">
      <alignment/>
    </xf>
    <xf numFmtId="3" fontId="0" fillId="0" borderId="29" xfId="0" applyNumberFormat="1" applyBorder="1" applyAlignment="1">
      <alignment/>
    </xf>
    <xf numFmtId="3" fontId="3" fillId="4" borderId="46" xfId="0" applyNumberFormat="1" applyFont="1" applyFill="1" applyBorder="1" applyAlignment="1">
      <alignment/>
    </xf>
    <xf numFmtId="3" fontId="0" fillId="19" borderId="35" xfId="0" applyNumberFormat="1" applyFill="1" applyBorder="1" applyAlignment="1">
      <alignment/>
    </xf>
    <xf numFmtId="3" fontId="0" fillId="19" borderId="15" xfId="0" applyNumberFormat="1" applyFill="1" applyBorder="1" applyAlignment="1">
      <alignment/>
    </xf>
    <xf numFmtId="3" fontId="0" fillId="19" borderId="36" xfId="0" applyNumberFormat="1" applyFill="1" applyBorder="1" applyAlignment="1">
      <alignment/>
    </xf>
    <xf numFmtId="3" fontId="0" fillId="19" borderId="37" xfId="0" applyNumberFormat="1" applyFill="1" applyBorder="1" applyAlignment="1">
      <alignment/>
    </xf>
    <xf numFmtId="3" fontId="3" fillId="4" borderId="47" xfId="0" applyNumberFormat="1" applyFont="1" applyFill="1" applyBorder="1" applyAlignment="1">
      <alignment/>
    </xf>
    <xf numFmtId="3" fontId="3" fillId="4" borderId="12" xfId="0" applyNumberFormat="1" applyFont="1" applyFill="1" applyBorder="1" applyAlignment="1">
      <alignment/>
    </xf>
    <xf numFmtId="3" fontId="3" fillId="4" borderId="35" xfId="0" applyNumberFormat="1" applyFont="1" applyFill="1" applyBorder="1" applyAlignment="1">
      <alignment/>
    </xf>
    <xf numFmtId="3" fontId="0" fillId="4" borderId="15" xfId="0" applyNumberFormat="1" applyFill="1" applyBorder="1" applyAlignment="1">
      <alignment/>
    </xf>
    <xf numFmtId="3" fontId="0" fillId="26" borderId="35" xfId="0" applyNumberFormat="1" applyFill="1" applyBorder="1" applyAlignment="1">
      <alignment/>
    </xf>
    <xf numFmtId="3" fontId="0" fillId="26" borderId="15" xfId="0" applyNumberFormat="1" applyFill="1" applyBorder="1" applyAlignment="1">
      <alignment/>
    </xf>
    <xf numFmtId="3" fontId="0" fillId="26" borderId="36" xfId="0" applyNumberFormat="1" applyFill="1" applyBorder="1" applyAlignment="1">
      <alignment/>
    </xf>
    <xf numFmtId="3" fontId="0" fillId="26" borderId="37" xfId="0" applyNumberFormat="1" applyFill="1" applyBorder="1" applyAlignment="1">
      <alignment/>
    </xf>
    <xf numFmtId="3" fontId="3" fillId="4" borderId="48" xfId="0" applyNumberFormat="1" applyFont="1" applyFill="1" applyBorder="1" applyAlignment="1">
      <alignment/>
    </xf>
    <xf numFmtId="3" fontId="0" fillId="22" borderId="35" xfId="0" applyNumberFormat="1" applyFill="1" applyBorder="1" applyAlignment="1">
      <alignment/>
    </xf>
    <xf numFmtId="3" fontId="0" fillId="22" borderId="36" xfId="0" applyNumberFormat="1" applyFill="1" applyBorder="1" applyAlignment="1">
      <alignment/>
    </xf>
    <xf numFmtId="3" fontId="0" fillId="22" borderId="37" xfId="0" applyNumberFormat="1" applyFill="1" applyBorder="1" applyAlignment="1">
      <alignment/>
    </xf>
    <xf numFmtId="3" fontId="0" fillId="21" borderId="21" xfId="0" applyNumberFormat="1" applyFill="1" applyBorder="1" applyAlignment="1">
      <alignment/>
    </xf>
    <xf numFmtId="3" fontId="0" fillId="0" borderId="45" xfId="0" applyNumberFormat="1" applyFill="1" applyBorder="1" applyAlignment="1">
      <alignment/>
    </xf>
    <xf numFmtId="3" fontId="0" fillId="21" borderId="25" xfId="0" applyNumberFormat="1" applyFill="1" applyBorder="1" applyAlignment="1">
      <alignment/>
    </xf>
    <xf numFmtId="3" fontId="0" fillId="21" borderId="30" xfId="0" applyNumberFormat="1" applyFill="1" applyBorder="1" applyAlignment="1">
      <alignment/>
    </xf>
    <xf numFmtId="3" fontId="0" fillId="0" borderId="39" xfId="0" applyNumberFormat="1" applyFill="1" applyBorder="1" applyAlignment="1">
      <alignment/>
    </xf>
    <xf numFmtId="3" fontId="0" fillId="27" borderId="33" xfId="0" applyNumberFormat="1" applyFill="1" applyBorder="1" applyAlignment="1">
      <alignment/>
    </xf>
    <xf numFmtId="3" fontId="0" fillId="27" borderId="49" xfId="0" applyNumberFormat="1" applyFill="1" applyBorder="1" applyAlignment="1">
      <alignment/>
    </xf>
    <xf numFmtId="3" fontId="3" fillId="21" borderId="20" xfId="0" applyNumberFormat="1" applyFont="1" applyFill="1" applyBorder="1" applyAlignment="1">
      <alignment/>
    </xf>
    <xf numFmtId="3" fontId="3" fillId="0" borderId="38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3" fontId="3" fillId="21" borderId="22" xfId="0" applyNumberFormat="1" applyFont="1" applyFill="1" applyBorder="1" applyAlignment="1">
      <alignment/>
    </xf>
    <xf numFmtId="3" fontId="0" fillId="0" borderId="35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14" borderId="50" xfId="0" applyNumberFormat="1" applyFill="1" applyBorder="1" applyAlignment="1">
      <alignment/>
    </xf>
    <xf numFmtId="3" fontId="0" fillId="14" borderId="0" xfId="0" applyNumberFormat="1" applyFill="1" applyBorder="1" applyAlignment="1">
      <alignment/>
    </xf>
    <xf numFmtId="3" fontId="0" fillId="15" borderId="36" xfId="0" applyNumberFormat="1" applyFill="1" applyBorder="1" applyAlignment="1">
      <alignment/>
    </xf>
    <xf numFmtId="3" fontId="0" fillId="15" borderId="37" xfId="0" applyNumberFormat="1" applyFill="1" applyBorder="1" applyAlignment="1">
      <alignment/>
    </xf>
    <xf numFmtId="3" fontId="3" fillId="0" borderId="47" xfId="0" applyNumberFormat="1" applyFont="1" applyFill="1" applyBorder="1" applyAlignment="1">
      <alignment/>
    </xf>
    <xf numFmtId="3" fontId="3" fillId="0" borderId="48" xfId="0" applyNumberFormat="1" applyFont="1" applyFill="1" applyBorder="1" applyAlignment="1">
      <alignment/>
    </xf>
    <xf numFmtId="3" fontId="0" fillId="0" borderId="35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3" fontId="0" fillId="14" borderId="35" xfId="0" applyNumberFormat="1" applyFill="1" applyBorder="1" applyAlignment="1">
      <alignment/>
    </xf>
    <xf numFmtId="3" fontId="0" fillId="14" borderId="15" xfId="0" applyNumberFormat="1" applyFill="1" applyBorder="1" applyAlignment="1">
      <alignment/>
    </xf>
    <xf numFmtId="3" fontId="15" fillId="21" borderId="22" xfId="0" applyNumberFormat="1" applyFont="1" applyFill="1" applyBorder="1" applyAlignment="1">
      <alignment/>
    </xf>
    <xf numFmtId="3" fontId="15" fillId="0" borderId="24" xfId="0" applyNumberFormat="1" applyFont="1" applyBorder="1" applyAlignment="1">
      <alignment/>
    </xf>
    <xf numFmtId="3" fontId="3" fillId="0" borderId="51" xfId="0" applyNumberFormat="1" applyFont="1" applyFill="1" applyBorder="1" applyAlignment="1">
      <alignment/>
    </xf>
    <xf numFmtId="3" fontId="3" fillId="0" borderId="32" xfId="0" applyNumberFormat="1" applyFont="1" applyFill="1" applyBorder="1" applyAlignment="1">
      <alignment/>
    </xf>
    <xf numFmtId="3" fontId="0" fillId="0" borderId="33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0" fillId="28" borderId="35" xfId="0" applyNumberFormat="1" applyFill="1" applyBorder="1" applyAlignment="1">
      <alignment/>
    </xf>
    <xf numFmtId="3" fontId="0" fillId="28" borderId="15" xfId="0" applyNumberFormat="1" applyFill="1" applyBorder="1" applyAlignment="1">
      <alignment/>
    </xf>
    <xf numFmtId="3" fontId="0" fillId="28" borderId="36" xfId="0" applyNumberFormat="1" applyFill="1" applyBorder="1" applyAlignment="1">
      <alignment/>
    </xf>
    <xf numFmtId="3" fontId="0" fillId="28" borderId="37" xfId="0" applyNumberFormat="1" applyFill="1" applyBorder="1" applyAlignment="1">
      <alignment/>
    </xf>
    <xf numFmtId="3" fontId="3" fillId="21" borderId="52" xfId="0" applyNumberFormat="1" applyFont="1" applyFill="1" applyBorder="1" applyAlignment="1">
      <alignment/>
    </xf>
    <xf numFmtId="3" fontId="16" fillId="26" borderId="15" xfId="0" applyNumberFormat="1" applyFont="1" applyFill="1" applyBorder="1" applyAlignment="1">
      <alignment/>
    </xf>
    <xf numFmtId="3" fontId="0" fillId="21" borderId="53" xfId="0" applyNumberFormat="1" applyFill="1" applyBorder="1" applyAlignment="1">
      <alignment/>
    </xf>
    <xf numFmtId="3" fontId="0" fillId="0" borderId="50" xfId="0" applyNumberFormat="1" applyBorder="1" applyAlignment="1">
      <alignment/>
    </xf>
    <xf numFmtId="3" fontId="0" fillId="29" borderId="35" xfId="0" applyNumberFormat="1" applyFill="1" applyBorder="1" applyAlignment="1">
      <alignment/>
    </xf>
    <xf numFmtId="3" fontId="0" fillId="29" borderId="15" xfId="0" applyNumberFormat="1" applyFill="1" applyBorder="1" applyAlignment="1">
      <alignment/>
    </xf>
    <xf numFmtId="3" fontId="0" fillId="29" borderId="36" xfId="0" applyNumberFormat="1" applyFill="1" applyBorder="1" applyAlignment="1">
      <alignment/>
    </xf>
    <xf numFmtId="3" fontId="0" fillId="29" borderId="37" xfId="0" applyNumberFormat="1" applyFill="1" applyBorder="1" applyAlignment="1">
      <alignment/>
    </xf>
    <xf numFmtId="3" fontId="3" fillId="4" borderId="33" xfId="0" applyNumberFormat="1" applyFont="1" applyFill="1" applyBorder="1" applyAlignment="1">
      <alignment/>
    </xf>
    <xf numFmtId="3" fontId="0" fillId="0" borderId="48" xfId="0" applyNumberFormat="1" applyBorder="1" applyAlignment="1">
      <alignment/>
    </xf>
    <xf numFmtId="3" fontId="4" fillId="15" borderId="33" xfId="0" applyNumberFormat="1" applyFont="1" applyFill="1" applyBorder="1" applyAlignment="1">
      <alignment/>
    </xf>
    <xf numFmtId="3" fontId="0" fillId="15" borderId="33" xfId="0" applyNumberFormat="1" applyFill="1" applyBorder="1" applyAlignment="1">
      <alignment/>
    </xf>
    <xf numFmtId="3" fontId="0" fillId="15" borderId="34" xfId="0" applyNumberFormat="1" applyFill="1" applyBorder="1" applyAlignment="1">
      <alignment/>
    </xf>
    <xf numFmtId="3" fontId="19" fillId="0" borderId="24" xfId="0" applyNumberFormat="1" applyFont="1" applyBorder="1" applyAlignment="1">
      <alignment/>
    </xf>
    <xf numFmtId="3" fontId="19" fillId="21" borderId="23" xfId="0" applyNumberFormat="1" applyFont="1" applyFill="1" applyBorder="1" applyAlignment="1">
      <alignment/>
    </xf>
    <xf numFmtId="3" fontId="19" fillId="0" borderId="25" xfId="0" applyNumberFormat="1" applyFont="1" applyBorder="1" applyAlignment="1">
      <alignment/>
    </xf>
    <xf numFmtId="49" fontId="2" fillId="0" borderId="54" xfId="0" applyNumberFormat="1" applyFont="1" applyFill="1" applyBorder="1" applyAlignment="1">
      <alignment/>
    </xf>
    <xf numFmtId="3" fontId="3" fillId="0" borderId="55" xfId="0" applyNumberFormat="1" applyFont="1" applyFill="1" applyBorder="1" applyAlignment="1">
      <alignment/>
    </xf>
    <xf numFmtId="3" fontId="0" fillId="0" borderId="56" xfId="0" applyNumberFormat="1" applyBorder="1" applyAlignment="1">
      <alignment/>
    </xf>
    <xf numFmtId="3" fontId="0" fillId="22" borderId="0" xfId="0" applyNumberFormat="1" applyFill="1" applyBorder="1" applyAlignment="1">
      <alignment/>
    </xf>
    <xf numFmtId="3" fontId="0" fillId="4" borderId="57" xfId="0" applyNumberFormat="1" applyFill="1" applyBorder="1" applyAlignment="1">
      <alignment/>
    </xf>
    <xf numFmtId="3" fontId="0" fillId="4" borderId="58" xfId="0" applyNumberFormat="1" applyFill="1" applyBorder="1" applyAlignment="1">
      <alignment/>
    </xf>
    <xf numFmtId="3" fontId="3" fillId="4" borderId="15" xfId="0" applyNumberFormat="1" applyFont="1" applyFill="1" applyBorder="1" applyAlignment="1">
      <alignment/>
    </xf>
    <xf numFmtId="0" fontId="0" fillId="0" borderId="51" xfId="0" applyBorder="1" applyAlignment="1">
      <alignment/>
    </xf>
    <xf numFmtId="0" fontId="0" fillId="4" borderId="59" xfId="0" applyFill="1" applyBorder="1" applyAlignment="1">
      <alignment/>
    </xf>
    <xf numFmtId="49" fontId="0" fillId="27" borderId="11" xfId="0" applyNumberFormat="1" applyFill="1" applyBorder="1" applyAlignment="1">
      <alignment/>
    </xf>
    <xf numFmtId="3" fontId="0" fillId="4" borderId="60" xfId="0" applyNumberFormat="1" applyFill="1" applyBorder="1" applyAlignment="1">
      <alignment/>
    </xf>
    <xf numFmtId="3" fontId="0" fillId="4" borderId="61" xfId="0" applyNumberFormat="1" applyFill="1" applyBorder="1" applyAlignment="1">
      <alignment/>
    </xf>
    <xf numFmtId="0" fontId="11" fillId="27" borderId="62" xfId="0" applyFont="1" applyFill="1" applyBorder="1" applyAlignment="1">
      <alignment/>
    </xf>
    <xf numFmtId="3" fontId="3" fillId="21" borderId="63" xfId="0" applyNumberFormat="1" applyFont="1" applyFill="1" applyBorder="1" applyAlignment="1">
      <alignment/>
    </xf>
    <xf numFmtId="0" fontId="0" fillId="28" borderId="59" xfId="0" applyFill="1" applyBorder="1" applyAlignment="1">
      <alignment/>
    </xf>
    <xf numFmtId="4" fontId="0" fillId="28" borderId="64" xfId="0" applyNumberFormat="1" applyFill="1" applyBorder="1" applyAlignment="1">
      <alignment/>
    </xf>
    <xf numFmtId="0" fontId="17" fillId="0" borderId="37" xfId="0" applyFont="1" applyFill="1" applyBorder="1" applyAlignment="1">
      <alignment horizontal="center"/>
    </xf>
    <xf numFmtId="3" fontId="18" fillId="0" borderId="24" xfId="0" applyNumberFormat="1" applyFont="1" applyBorder="1" applyAlignment="1">
      <alignment/>
    </xf>
    <xf numFmtId="3" fontId="18" fillId="0" borderId="25" xfId="0" applyNumberFormat="1" applyFont="1" applyBorder="1" applyAlignment="1">
      <alignment/>
    </xf>
    <xf numFmtId="49" fontId="3" fillId="0" borderId="11" xfId="0" applyNumberFormat="1" applyFont="1" applyFill="1" applyBorder="1" applyAlignment="1">
      <alignment/>
    </xf>
    <xf numFmtId="49" fontId="3" fillId="0" borderId="54" xfId="0" applyNumberFormat="1" applyFont="1" applyFill="1" applyBorder="1" applyAlignment="1">
      <alignment/>
    </xf>
    <xf numFmtId="49" fontId="0" fillId="0" borderId="54" xfId="0" applyNumberFormat="1" applyFill="1" applyBorder="1" applyAlignment="1">
      <alignment/>
    </xf>
    <xf numFmtId="49" fontId="0" fillId="0" borderId="65" xfId="0" applyNumberFormat="1" applyFill="1" applyBorder="1" applyAlignment="1">
      <alignment/>
    </xf>
    <xf numFmtId="49" fontId="3" fillId="22" borderId="13" xfId="0" applyNumberFormat="1" applyFont="1" applyFill="1" applyBorder="1" applyAlignment="1">
      <alignment/>
    </xf>
    <xf numFmtId="49" fontId="4" fillId="22" borderId="65" xfId="0" applyNumberFormat="1" applyFont="1" applyFill="1" applyBorder="1" applyAlignment="1">
      <alignment horizontal="center"/>
    </xf>
    <xf numFmtId="49" fontId="0" fillId="0" borderId="66" xfId="0" applyNumberFormat="1" applyFill="1" applyBorder="1" applyAlignment="1">
      <alignment/>
    </xf>
    <xf numFmtId="49" fontId="0" fillId="0" borderId="67" xfId="0" applyNumberFormat="1" applyFill="1" applyBorder="1" applyAlignment="1">
      <alignment/>
    </xf>
    <xf numFmtId="49" fontId="3" fillId="0" borderId="66" xfId="0" applyNumberFormat="1" applyFont="1" applyFill="1" applyBorder="1" applyAlignment="1">
      <alignment/>
    </xf>
    <xf numFmtId="49" fontId="0" fillId="0" borderId="68" xfId="0" applyNumberFormat="1" applyFill="1" applyBorder="1" applyAlignment="1">
      <alignment/>
    </xf>
    <xf numFmtId="49" fontId="3" fillId="4" borderId="11" xfId="0" applyNumberFormat="1" applyFont="1" applyFill="1" applyBorder="1" applyAlignment="1">
      <alignment/>
    </xf>
    <xf numFmtId="49" fontId="0" fillId="7" borderId="13" xfId="0" applyNumberFormat="1" applyFill="1" applyBorder="1" applyAlignment="1">
      <alignment/>
    </xf>
    <xf numFmtId="49" fontId="4" fillId="7" borderId="65" xfId="0" applyNumberFormat="1" applyFont="1" applyFill="1" applyBorder="1" applyAlignment="1">
      <alignment horizontal="center"/>
    </xf>
    <xf numFmtId="49" fontId="3" fillId="4" borderId="13" xfId="0" applyNumberFormat="1" applyFont="1" applyFill="1" applyBorder="1" applyAlignment="1">
      <alignment/>
    </xf>
    <xf numFmtId="49" fontId="5" fillId="25" borderId="13" xfId="0" applyNumberFormat="1" applyFont="1" applyFill="1" applyBorder="1" applyAlignment="1">
      <alignment/>
    </xf>
    <xf numFmtId="49" fontId="6" fillId="25" borderId="65" xfId="0" applyNumberFormat="1" applyFont="1" applyFill="1" applyBorder="1" applyAlignment="1">
      <alignment horizontal="center"/>
    </xf>
    <xf numFmtId="49" fontId="5" fillId="29" borderId="54" xfId="0" applyNumberFormat="1" applyFont="1" applyFill="1" applyBorder="1" applyAlignment="1">
      <alignment/>
    </xf>
    <xf numFmtId="49" fontId="6" fillId="29" borderId="54" xfId="0" applyNumberFormat="1" applyFont="1" applyFill="1" applyBorder="1" applyAlignment="1">
      <alignment horizontal="center"/>
    </xf>
    <xf numFmtId="49" fontId="7" fillId="26" borderId="13" xfId="0" applyNumberFormat="1" applyFont="1" applyFill="1" applyBorder="1" applyAlignment="1">
      <alignment horizontal="center"/>
    </xf>
    <xf numFmtId="49" fontId="6" fillId="26" borderId="65" xfId="0" applyNumberFormat="1" applyFont="1" applyFill="1" applyBorder="1" applyAlignment="1">
      <alignment horizontal="center"/>
    </xf>
    <xf numFmtId="49" fontId="4" fillId="22" borderId="13" xfId="0" applyNumberFormat="1" applyFont="1" applyFill="1" applyBorder="1" applyAlignment="1">
      <alignment horizontal="center"/>
    </xf>
    <xf numFmtId="49" fontId="3" fillId="0" borderId="54" xfId="0" applyNumberFormat="1" applyFont="1" applyFill="1" applyBorder="1" applyAlignment="1">
      <alignment/>
    </xf>
    <xf numFmtId="49" fontId="3" fillId="0" borderId="67" xfId="0" applyNumberFormat="1" applyFont="1" applyFill="1" applyBorder="1" applyAlignment="1">
      <alignment/>
    </xf>
    <xf numFmtId="49" fontId="6" fillId="19" borderId="13" xfId="0" applyNumberFormat="1" applyFont="1" applyFill="1" applyBorder="1" applyAlignment="1">
      <alignment horizontal="center"/>
    </xf>
    <xf numFmtId="49" fontId="6" fillId="19" borderId="65" xfId="0" applyNumberFormat="1" applyFont="1" applyFill="1" applyBorder="1" applyAlignment="1">
      <alignment horizontal="center"/>
    </xf>
    <xf numFmtId="49" fontId="3" fillId="4" borderId="11" xfId="0" applyNumberFormat="1" applyFont="1" applyFill="1" applyBorder="1" applyAlignment="1">
      <alignment/>
    </xf>
    <xf numFmtId="49" fontId="0" fillId="0" borderId="13" xfId="0" applyNumberFormat="1" applyFill="1" applyBorder="1" applyAlignment="1">
      <alignment/>
    </xf>
    <xf numFmtId="49" fontId="1" fillId="14" borderId="54" xfId="0" applyNumberFormat="1" applyFont="1" applyFill="1" applyBorder="1" applyAlignment="1">
      <alignment horizontal="center"/>
    </xf>
    <xf numFmtId="49" fontId="6" fillId="15" borderId="65" xfId="0" applyNumberFormat="1" applyFont="1" applyFill="1" applyBorder="1" applyAlignment="1">
      <alignment horizontal="center"/>
    </xf>
    <xf numFmtId="49" fontId="4" fillId="14" borderId="13" xfId="0" applyNumberFormat="1" applyFont="1" applyFill="1" applyBorder="1" applyAlignment="1">
      <alignment horizontal="center"/>
    </xf>
    <xf numFmtId="49" fontId="0" fillId="14" borderId="69" xfId="0" applyNumberFormat="1" applyFill="1" applyBorder="1" applyAlignment="1">
      <alignment/>
    </xf>
    <xf numFmtId="49" fontId="6" fillId="25" borderId="70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/>
    </xf>
    <xf numFmtId="49" fontId="0" fillId="14" borderId="13" xfId="0" applyNumberFormat="1" applyFill="1" applyBorder="1" applyAlignment="1">
      <alignment/>
    </xf>
    <xf numFmtId="49" fontId="4" fillId="15" borderId="65" xfId="0" applyNumberFormat="1" applyFont="1" applyFill="1" applyBorder="1" applyAlignment="1">
      <alignment horizontal="center"/>
    </xf>
    <xf numFmtId="49" fontId="8" fillId="28" borderId="13" xfId="0" applyNumberFormat="1" applyFont="1" applyFill="1" applyBorder="1" applyAlignment="1">
      <alignment horizontal="center"/>
    </xf>
    <xf numFmtId="49" fontId="9" fillId="28" borderId="65" xfId="0" applyNumberFormat="1" applyFont="1" applyFill="1" applyBorder="1" applyAlignment="1">
      <alignment horizontal="center"/>
    </xf>
    <xf numFmtId="49" fontId="0" fillId="0" borderId="66" xfId="0" applyNumberFormat="1" applyFill="1" applyBorder="1" applyAlignment="1">
      <alignment wrapText="1"/>
    </xf>
    <xf numFmtId="49" fontId="0" fillId="0" borderId="67" xfId="0" applyNumberFormat="1" applyFill="1" applyBorder="1" applyAlignment="1">
      <alignment wrapText="1"/>
    </xf>
    <xf numFmtId="49" fontId="0" fillId="0" borderId="67" xfId="0" applyNumberFormat="1" applyFill="1" applyBorder="1" applyAlignment="1">
      <alignment/>
    </xf>
    <xf numFmtId="49" fontId="3" fillId="0" borderId="68" xfId="0" applyNumberFormat="1" applyFont="1" applyFill="1" applyBorder="1" applyAlignment="1">
      <alignment/>
    </xf>
    <xf numFmtId="49" fontId="10" fillId="26" borderId="13" xfId="0" applyNumberFormat="1" applyFont="1" applyFill="1" applyBorder="1" applyAlignment="1">
      <alignment horizontal="center"/>
    </xf>
    <xf numFmtId="49" fontId="0" fillId="0" borderId="66" xfId="0" applyNumberFormat="1" applyFill="1" applyBorder="1" applyAlignment="1">
      <alignment/>
    </xf>
    <xf numFmtId="49" fontId="0" fillId="0" borderId="68" xfId="0" applyNumberFormat="1" applyFill="1" applyBorder="1" applyAlignment="1">
      <alignment/>
    </xf>
    <xf numFmtId="49" fontId="0" fillId="28" borderId="54" xfId="0" applyNumberFormat="1" applyFill="1" applyBorder="1" applyAlignment="1">
      <alignment/>
    </xf>
    <xf numFmtId="49" fontId="6" fillId="28" borderId="54" xfId="0" applyNumberFormat="1" applyFont="1" applyFill="1" applyBorder="1" applyAlignment="1">
      <alignment horizontal="center"/>
    </xf>
    <xf numFmtId="49" fontId="3" fillId="4" borderId="13" xfId="0" applyNumberFormat="1" applyFont="1" applyFill="1" applyBorder="1" applyAlignment="1">
      <alignment/>
    </xf>
    <xf numFmtId="49" fontId="6" fillId="29" borderId="13" xfId="0" applyNumberFormat="1" applyFont="1" applyFill="1" applyBorder="1" applyAlignment="1">
      <alignment horizontal="center"/>
    </xf>
    <xf numFmtId="49" fontId="6" fillId="29" borderId="65" xfId="0" applyNumberFormat="1" applyFont="1" applyFill="1" applyBorder="1" applyAlignment="1">
      <alignment horizontal="center"/>
    </xf>
    <xf numFmtId="49" fontId="0" fillId="0" borderId="54" xfId="0" applyNumberFormat="1" applyFill="1" applyBorder="1" applyAlignment="1">
      <alignment/>
    </xf>
    <xf numFmtId="49" fontId="3" fillId="15" borderId="71" xfId="0" applyNumberFormat="1" applyFont="1" applyFill="1" applyBorder="1" applyAlignment="1">
      <alignment horizontal="justify" wrapText="1"/>
    </xf>
    <xf numFmtId="0" fontId="13" fillId="30" borderId="72" xfId="0" applyFont="1" applyFill="1" applyBorder="1" applyAlignment="1">
      <alignment horizontal="center"/>
    </xf>
    <xf numFmtId="0" fontId="13" fillId="30" borderId="73" xfId="0" applyFont="1" applyFill="1" applyBorder="1" applyAlignment="1">
      <alignment horizontal="center"/>
    </xf>
    <xf numFmtId="3" fontId="14" fillId="25" borderId="43" xfId="0" applyNumberFormat="1" applyFont="1" applyFill="1" applyBorder="1" applyAlignment="1">
      <alignment horizontal="center"/>
    </xf>
    <xf numFmtId="0" fontId="13" fillId="30" borderId="64" xfId="0" applyFont="1" applyFill="1" applyBorder="1" applyAlignment="1">
      <alignment horizontal="center"/>
    </xf>
    <xf numFmtId="0" fontId="0" fillId="22" borderId="59" xfId="0" applyFill="1" applyBorder="1" applyAlignment="1">
      <alignment/>
    </xf>
    <xf numFmtId="3" fontId="0" fillId="22" borderId="74" xfId="0" applyNumberFormat="1" applyFill="1" applyBorder="1" applyAlignment="1">
      <alignment/>
    </xf>
    <xf numFmtId="0" fontId="0" fillId="22" borderId="64" xfId="0" applyFill="1" applyBorder="1" applyAlignment="1">
      <alignment/>
    </xf>
    <xf numFmtId="4" fontId="0" fillId="30" borderId="75" xfId="0" applyNumberFormat="1" applyFill="1" applyBorder="1" applyAlignment="1">
      <alignment/>
    </xf>
    <xf numFmtId="4" fontId="3" fillId="30" borderId="75" xfId="0" applyNumberFormat="1" applyFont="1" applyFill="1" applyBorder="1" applyAlignment="1">
      <alignment/>
    </xf>
    <xf numFmtId="4" fontId="3" fillId="4" borderId="76" xfId="0" applyNumberFormat="1" applyFont="1" applyFill="1" applyBorder="1" applyAlignment="1">
      <alignment/>
    </xf>
    <xf numFmtId="0" fontId="0" fillId="7" borderId="59" xfId="0" applyFill="1" applyBorder="1" applyAlignment="1">
      <alignment/>
    </xf>
    <xf numFmtId="0" fontId="0" fillId="7" borderId="64" xfId="0" applyFill="1" applyBorder="1" applyAlignment="1">
      <alignment/>
    </xf>
    <xf numFmtId="4" fontId="0" fillId="30" borderId="77" xfId="0" applyNumberFormat="1" applyFill="1" applyBorder="1" applyAlignment="1">
      <alignment/>
    </xf>
    <xf numFmtId="4" fontId="0" fillId="30" borderId="78" xfId="0" applyNumberFormat="1" applyFill="1" applyBorder="1" applyAlignment="1">
      <alignment/>
    </xf>
    <xf numFmtId="4" fontId="0" fillId="30" borderId="73" xfId="0" applyNumberFormat="1" applyFill="1" applyBorder="1" applyAlignment="1">
      <alignment/>
    </xf>
    <xf numFmtId="3" fontId="0" fillId="4" borderId="59" xfId="0" applyNumberFormat="1" applyFill="1" applyBorder="1" applyAlignment="1">
      <alignment/>
    </xf>
    <xf numFmtId="0" fontId="0" fillId="25" borderId="59" xfId="0" applyFill="1" applyBorder="1" applyAlignment="1">
      <alignment/>
    </xf>
    <xf numFmtId="0" fontId="0" fillId="25" borderId="64" xfId="0" applyFill="1" applyBorder="1" applyAlignment="1">
      <alignment/>
    </xf>
    <xf numFmtId="0" fontId="0" fillId="19" borderId="59" xfId="0" applyFill="1" applyBorder="1" applyAlignment="1">
      <alignment/>
    </xf>
    <xf numFmtId="0" fontId="0" fillId="19" borderId="64" xfId="0" applyFill="1" applyBorder="1" applyAlignment="1">
      <alignment/>
    </xf>
    <xf numFmtId="0" fontId="0" fillId="26" borderId="59" xfId="0" applyFill="1" applyBorder="1" applyAlignment="1">
      <alignment/>
    </xf>
    <xf numFmtId="0" fontId="0" fillId="26" borderId="64" xfId="0" applyFill="1" applyBorder="1" applyAlignment="1">
      <alignment/>
    </xf>
    <xf numFmtId="3" fontId="3" fillId="4" borderId="79" xfId="0" applyNumberFormat="1" applyFont="1" applyFill="1" applyBorder="1" applyAlignment="1">
      <alignment/>
    </xf>
    <xf numFmtId="4" fontId="18" fillId="30" borderId="75" xfId="0" applyNumberFormat="1" applyFont="1" applyFill="1" applyBorder="1" applyAlignment="1">
      <alignment/>
    </xf>
    <xf numFmtId="4" fontId="18" fillId="30" borderId="77" xfId="0" applyNumberFormat="1" applyFont="1" applyFill="1" applyBorder="1" applyAlignment="1">
      <alignment/>
    </xf>
    <xf numFmtId="4" fontId="0" fillId="19" borderId="64" xfId="0" applyNumberFormat="1" applyFill="1" applyBorder="1" applyAlignment="1">
      <alignment/>
    </xf>
    <xf numFmtId="0" fontId="0" fillId="0" borderId="59" xfId="0" applyBorder="1" applyAlignment="1">
      <alignment/>
    </xf>
    <xf numFmtId="0" fontId="0" fillId="14" borderId="73" xfId="0" applyFill="1" applyBorder="1" applyAlignment="1">
      <alignment/>
    </xf>
    <xf numFmtId="4" fontId="0" fillId="15" borderId="64" xfId="0" applyNumberFormat="1" applyFill="1" applyBorder="1" applyAlignment="1">
      <alignment/>
    </xf>
    <xf numFmtId="0" fontId="0" fillId="0" borderId="59" xfId="0" applyFill="1" applyBorder="1" applyAlignment="1">
      <alignment/>
    </xf>
    <xf numFmtId="0" fontId="0" fillId="14" borderId="59" xfId="0" applyFill="1" applyBorder="1" applyAlignment="1">
      <alignment/>
    </xf>
    <xf numFmtId="4" fontId="3" fillId="22" borderId="64" xfId="0" applyNumberFormat="1" applyFont="1" applyFill="1" applyBorder="1" applyAlignment="1">
      <alignment/>
    </xf>
    <xf numFmtId="0" fontId="0" fillId="15" borderId="64" xfId="0" applyFill="1" applyBorder="1" applyAlignment="1">
      <alignment/>
    </xf>
    <xf numFmtId="0" fontId="0" fillId="27" borderId="76" xfId="0" applyFill="1" applyBorder="1" applyAlignment="1">
      <alignment/>
    </xf>
    <xf numFmtId="0" fontId="0" fillId="28" borderId="64" xfId="0" applyFill="1" applyBorder="1" applyAlignment="1">
      <alignment/>
    </xf>
    <xf numFmtId="4" fontId="0" fillId="26" borderId="64" xfId="0" applyNumberFormat="1" applyFill="1" applyBorder="1" applyAlignment="1">
      <alignment/>
    </xf>
    <xf numFmtId="0" fontId="0" fillId="29" borderId="59" xfId="0" applyFill="1" applyBorder="1" applyAlignment="1">
      <alignment/>
    </xf>
    <xf numFmtId="0" fontId="0" fillId="29" borderId="64" xfId="0" applyFill="1" applyBorder="1" applyAlignment="1">
      <alignment/>
    </xf>
    <xf numFmtId="0" fontId="0" fillId="4" borderId="76" xfId="0" applyFill="1" applyBorder="1" applyAlignment="1">
      <alignment/>
    </xf>
    <xf numFmtId="0" fontId="0" fillId="0" borderId="73" xfId="0" applyBorder="1" applyAlignment="1">
      <alignment/>
    </xf>
    <xf numFmtId="0" fontId="0" fillId="15" borderId="76" xfId="0" applyFill="1" applyBorder="1" applyAlignment="1">
      <alignment/>
    </xf>
    <xf numFmtId="0" fontId="18" fillId="0" borderId="0" xfId="0" applyFont="1" applyAlignment="1">
      <alignment/>
    </xf>
    <xf numFmtId="0" fontId="0" fillId="0" borderId="0" xfId="0" applyFill="1" applyAlignment="1">
      <alignment/>
    </xf>
    <xf numFmtId="49" fontId="19" fillId="0" borderId="66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3" fontId="0" fillId="0" borderId="80" xfId="0" applyNumberFormat="1" applyBorder="1" applyAlignment="1">
      <alignment/>
    </xf>
    <xf numFmtId="3" fontId="0" fillId="0" borderId="81" xfId="0" applyNumberFormat="1" applyBorder="1" applyAlignment="1">
      <alignment/>
    </xf>
    <xf numFmtId="3" fontId="21" fillId="21" borderId="23" xfId="0" applyNumberFormat="1" applyFont="1" applyFill="1" applyBorder="1" applyAlignment="1">
      <alignment/>
    </xf>
    <xf numFmtId="3" fontId="15" fillId="21" borderId="27" xfId="0" applyNumberFormat="1" applyFont="1" applyFill="1" applyBorder="1" applyAlignment="1">
      <alignment/>
    </xf>
    <xf numFmtId="3" fontId="21" fillId="21" borderId="25" xfId="0" applyNumberFormat="1" applyFont="1" applyFill="1" applyBorder="1" applyAlignment="1">
      <alignment/>
    </xf>
    <xf numFmtId="3" fontId="21" fillId="21" borderId="19" xfId="0" applyNumberFormat="1" applyFont="1" applyFill="1" applyBorder="1" applyAlignment="1">
      <alignment/>
    </xf>
    <xf numFmtId="3" fontId="21" fillId="21" borderId="22" xfId="0" applyNumberFormat="1" applyFont="1" applyFill="1" applyBorder="1" applyAlignment="1">
      <alignment/>
    </xf>
    <xf numFmtId="3" fontId="21" fillId="21" borderId="28" xfId="0" applyNumberFormat="1" applyFont="1" applyFill="1" applyBorder="1" applyAlignment="1">
      <alignment/>
    </xf>
    <xf numFmtId="3" fontId="21" fillId="0" borderId="80" xfId="0" applyNumberFormat="1" applyFont="1" applyBorder="1" applyAlignment="1">
      <alignment/>
    </xf>
    <xf numFmtId="3" fontId="21" fillId="21" borderId="20" xfId="0" applyNumberFormat="1" applyFont="1" applyFill="1" applyBorder="1" applyAlignment="1">
      <alignment/>
    </xf>
    <xf numFmtId="3" fontId="21" fillId="0" borderId="25" xfId="0" applyNumberFormat="1" applyFont="1" applyBorder="1" applyAlignment="1">
      <alignment/>
    </xf>
    <xf numFmtId="3" fontId="21" fillId="21" borderId="27" xfId="0" applyNumberFormat="1" applyFont="1" applyFill="1" applyBorder="1" applyAlignment="1">
      <alignment/>
    </xf>
    <xf numFmtId="3" fontId="21" fillId="0" borderId="24" xfId="0" applyNumberFormat="1" applyFont="1" applyBorder="1" applyAlignment="1">
      <alignment/>
    </xf>
    <xf numFmtId="3" fontId="21" fillId="0" borderId="25" xfId="0" applyNumberFormat="1" applyFont="1" applyFill="1" applyBorder="1" applyAlignment="1">
      <alignment/>
    </xf>
    <xf numFmtId="3" fontId="21" fillId="0" borderId="30" xfId="0" applyNumberFormat="1" applyFont="1" applyFill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21" xfId="0" applyNumberFormat="1" applyFont="1" applyBorder="1" applyAlignment="1">
      <alignment/>
    </xf>
    <xf numFmtId="3" fontId="21" fillId="0" borderId="24" xfId="0" applyNumberFormat="1" applyFont="1" applyFill="1" applyBorder="1" applyAlignment="1">
      <alignment/>
    </xf>
    <xf numFmtId="3" fontId="21" fillId="0" borderId="3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8" xfId="0" applyNumberFormat="1" applyFont="1" applyFill="1" applyBorder="1" applyAlignment="1">
      <alignment/>
    </xf>
    <xf numFmtId="3" fontId="21" fillId="0" borderId="21" xfId="0" applyNumberFormat="1" applyFont="1" applyFill="1" applyBorder="1" applyAlignment="1">
      <alignment/>
    </xf>
    <xf numFmtId="3" fontId="21" fillId="0" borderId="82" xfId="0" applyNumberFormat="1" applyFont="1" applyBorder="1" applyAlignment="1">
      <alignment/>
    </xf>
    <xf numFmtId="3" fontId="21" fillId="0" borderId="26" xfId="0" applyNumberFormat="1" applyFont="1" applyFill="1" applyBorder="1" applyAlignment="1">
      <alignment/>
    </xf>
    <xf numFmtId="3" fontId="15" fillId="0" borderId="25" xfId="0" applyNumberFormat="1" applyFont="1" applyFill="1" applyBorder="1" applyAlignment="1">
      <alignment/>
    </xf>
    <xf numFmtId="3" fontId="15" fillId="21" borderId="23" xfId="0" applyNumberFormat="1" applyFont="1" applyFill="1" applyBorder="1" applyAlignment="1">
      <alignment/>
    </xf>
    <xf numFmtId="3" fontId="13" fillId="21" borderId="83" xfId="0" applyNumberFormat="1" applyFont="1" applyFill="1" applyBorder="1" applyAlignment="1">
      <alignment horizontal="center"/>
    </xf>
    <xf numFmtId="3" fontId="13" fillId="21" borderId="84" xfId="0" applyNumberFormat="1" applyFont="1" applyFill="1" applyBorder="1" applyAlignment="1">
      <alignment horizontal="center"/>
    </xf>
    <xf numFmtId="0" fontId="13" fillId="0" borderId="65" xfId="0" applyFont="1" applyFill="1" applyBorder="1" applyAlignment="1">
      <alignment horizontal="center"/>
    </xf>
    <xf numFmtId="0" fontId="13" fillId="0" borderId="37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3" fontId="17" fillId="27" borderId="37" xfId="0" applyNumberFormat="1" applyFont="1" applyFill="1" applyBorder="1" applyAlignment="1">
      <alignment horizontal="center"/>
    </xf>
    <xf numFmtId="0" fontId="0" fillId="27" borderId="37" xfId="0" applyFill="1" applyBorder="1" applyAlignment="1">
      <alignment horizontal="center"/>
    </xf>
    <xf numFmtId="0" fontId="12" fillId="31" borderId="35" xfId="0" applyFont="1" applyFill="1" applyBorder="1" applyAlignment="1">
      <alignment horizontal="center"/>
    </xf>
    <xf numFmtId="0" fontId="12" fillId="31" borderId="15" xfId="0" applyFont="1" applyFill="1" applyBorder="1" applyAlignment="1">
      <alignment horizontal="center"/>
    </xf>
    <xf numFmtId="0" fontId="12" fillId="31" borderId="85" xfId="0" applyFont="1" applyFill="1" applyBorder="1" applyAlignment="1">
      <alignment horizontal="center"/>
    </xf>
    <xf numFmtId="3" fontId="13" fillId="21" borderId="86" xfId="0" applyNumberFormat="1" applyFont="1" applyFill="1" applyBorder="1" applyAlignment="1">
      <alignment horizontal="center" wrapText="1"/>
    </xf>
    <xf numFmtId="3" fontId="13" fillId="21" borderId="87" xfId="0" applyNumberFormat="1" applyFont="1" applyFill="1" applyBorder="1" applyAlignment="1">
      <alignment horizontal="center" wrapText="1"/>
    </xf>
    <xf numFmtId="0" fontId="13" fillId="0" borderId="60" xfId="0" applyFont="1" applyFill="1" applyBorder="1" applyAlignment="1">
      <alignment horizontal="center" wrapText="1"/>
    </xf>
    <xf numFmtId="0" fontId="13" fillId="0" borderId="88" xfId="0" applyFont="1" applyFill="1" applyBorder="1" applyAlignment="1">
      <alignment horizont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2"/>
  <sheetViews>
    <sheetView tabSelected="1" zoomScale="145" zoomScaleNormal="145" zoomScalePageLayoutView="0" workbookViewId="0" topLeftCell="A1">
      <pane xSplit="1" ySplit="6" topLeftCell="B19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200" sqref="C200"/>
    </sheetView>
  </sheetViews>
  <sheetFormatPr defaultColWidth="9.140625" defaultRowHeight="15"/>
  <cols>
    <col min="1" max="1" width="50.8515625" style="0" customWidth="1"/>
    <col min="2" max="2" width="11.8515625" style="0" customWidth="1"/>
    <col min="5" max="5" width="9.8515625" style="0" bestFit="1" customWidth="1"/>
  </cols>
  <sheetData>
    <row r="1" spans="1:6" ht="18">
      <c r="A1" s="266" t="s">
        <v>0</v>
      </c>
      <c r="B1" s="267"/>
      <c r="C1" s="267"/>
      <c r="D1" s="267"/>
      <c r="E1" s="267"/>
      <c r="F1" s="267"/>
    </row>
    <row r="2" spans="1:6" ht="16.5" thickBot="1">
      <c r="A2" s="121" t="s">
        <v>1</v>
      </c>
      <c r="B2" s="268"/>
      <c r="C2" s="269"/>
      <c r="D2" s="269"/>
      <c r="E2" s="269"/>
      <c r="F2" s="137"/>
    </row>
    <row r="3" spans="1:6" ht="15.75" thickBot="1">
      <c r="A3" s="140" t="s">
        <v>2</v>
      </c>
      <c r="B3" s="270"/>
      <c r="C3" s="271"/>
      <c r="D3" s="271"/>
      <c r="E3" s="271"/>
      <c r="F3" s="272"/>
    </row>
    <row r="4" spans="1:6" ht="15">
      <c r="A4" s="141"/>
      <c r="B4" s="273" t="s">
        <v>3</v>
      </c>
      <c r="C4" s="274"/>
      <c r="D4" s="275" t="s">
        <v>4</v>
      </c>
      <c r="E4" s="276"/>
      <c r="F4" s="191" t="s">
        <v>5</v>
      </c>
    </row>
    <row r="5" spans="1:6" ht="15.75" thickBot="1">
      <c r="A5" s="142"/>
      <c r="B5" s="262" t="s">
        <v>6</v>
      </c>
      <c r="C5" s="263"/>
      <c r="D5" s="264" t="s">
        <v>7</v>
      </c>
      <c r="E5" s="265"/>
      <c r="F5" s="192" t="s">
        <v>8</v>
      </c>
    </row>
    <row r="6" spans="1:6" ht="15.75" thickBot="1">
      <c r="A6" s="143"/>
      <c r="B6" s="193" t="s">
        <v>9</v>
      </c>
      <c r="C6" s="2" t="s">
        <v>10</v>
      </c>
      <c r="D6" s="3" t="s">
        <v>9</v>
      </c>
      <c r="E6" s="4" t="s">
        <v>10</v>
      </c>
      <c r="F6" s="194"/>
    </row>
    <row r="7" spans="1:6" ht="15">
      <c r="A7" s="144" t="s">
        <v>11</v>
      </c>
      <c r="B7" s="69"/>
      <c r="C7" s="6"/>
      <c r="D7" s="5"/>
      <c r="E7" s="7"/>
      <c r="F7" s="195"/>
    </row>
    <row r="8" spans="1:6" ht="15.75" thickBot="1">
      <c r="A8" s="145" t="s">
        <v>12</v>
      </c>
      <c r="B8" s="196"/>
      <c r="C8" s="9"/>
      <c r="D8" s="8"/>
      <c r="E8" s="10"/>
      <c r="F8" s="197"/>
    </row>
    <row r="9" spans="1:6" ht="15">
      <c r="A9" s="146" t="s">
        <v>13</v>
      </c>
      <c r="B9" s="241">
        <v>81502</v>
      </c>
      <c r="C9" s="245">
        <v>14383</v>
      </c>
      <c r="D9" s="256">
        <v>22005</v>
      </c>
      <c r="E9" s="257">
        <v>6040</v>
      </c>
      <c r="F9" s="198">
        <f aca="true" t="shared" si="0" ref="F9:F25">IF((C9+B9)&gt;0,(E9+D9)/(C9+B9),"")</f>
        <v>0.29248579026959376</v>
      </c>
    </row>
    <row r="10" spans="1:6" ht="15">
      <c r="A10" s="147" t="s">
        <v>14</v>
      </c>
      <c r="B10" s="242">
        <v>250785</v>
      </c>
      <c r="C10" s="238">
        <v>44256</v>
      </c>
      <c r="D10" s="253">
        <v>50158</v>
      </c>
      <c r="E10" s="249">
        <v>15047</v>
      </c>
      <c r="F10" s="198">
        <f t="shared" si="0"/>
        <v>0.2210031826085188</v>
      </c>
    </row>
    <row r="11" spans="1:6" ht="15">
      <c r="A11" s="147" t="s">
        <v>15</v>
      </c>
      <c r="B11" s="242">
        <v>4000</v>
      </c>
      <c r="C11" s="15"/>
      <c r="D11" s="253">
        <v>720</v>
      </c>
      <c r="E11" s="17"/>
      <c r="F11" s="198">
        <f t="shared" si="0"/>
        <v>0.18</v>
      </c>
    </row>
    <row r="12" spans="1:6" ht="15">
      <c r="A12" s="147" t="s">
        <v>16</v>
      </c>
      <c r="B12" s="242">
        <v>70210</v>
      </c>
      <c r="C12" s="238">
        <v>17553</v>
      </c>
      <c r="D12" s="253">
        <v>21063</v>
      </c>
      <c r="E12" s="249">
        <v>7548</v>
      </c>
      <c r="F12" s="198">
        <f t="shared" si="0"/>
        <v>0.3260029853127172</v>
      </c>
    </row>
    <row r="13" spans="1:6" ht="15">
      <c r="A13" s="147" t="s">
        <v>17</v>
      </c>
      <c r="B13" s="242">
        <v>1894</v>
      </c>
      <c r="C13" s="15"/>
      <c r="D13" s="253">
        <v>340</v>
      </c>
      <c r="E13" s="17"/>
      <c r="F13" s="198">
        <f t="shared" si="0"/>
        <v>0.1795142555438226</v>
      </c>
    </row>
    <row r="14" spans="1:6" ht="15">
      <c r="A14" s="147" t="s">
        <v>18</v>
      </c>
      <c r="B14" s="14"/>
      <c r="C14" s="15"/>
      <c r="D14" s="16"/>
      <c r="E14" s="17"/>
      <c r="F14" s="198">
        <f t="shared" si="0"/>
      </c>
    </row>
    <row r="15" spans="1:6" ht="15">
      <c r="A15" s="147" t="s">
        <v>19</v>
      </c>
      <c r="B15" s="14"/>
      <c r="C15" s="238">
        <v>197914</v>
      </c>
      <c r="D15" s="16"/>
      <c r="E15" s="249">
        <v>227600</v>
      </c>
      <c r="F15" s="198">
        <f t="shared" si="0"/>
        <v>1.149994442030377</v>
      </c>
    </row>
    <row r="16" spans="1:6" ht="15">
      <c r="A16" s="147" t="s">
        <v>20</v>
      </c>
      <c r="B16" s="14"/>
      <c r="C16" s="15"/>
      <c r="D16" s="16"/>
      <c r="E16" s="17"/>
      <c r="F16" s="198">
        <f t="shared" si="0"/>
      </c>
    </row>
    <row r="17" spans="1:6" ht="15">
      <c r="A17" s="147" t="s">
        <v>21</v>
      </c>
      <c r="B17" s="242">
        <v>5542</v>
      </c>
      <c r="C17" s="15"/>
      <c r="D17" s="253">
        <v>1108</v>
      </c>
      <c r="E17" s="17"/>
      <c r="F17" s="198">
        <f t="shared" si="0"/>
        <v>0.19992782389029232</v>
      </c>
    </row>
    <row r="18" spans="1:6" ht="15">
      <c r="A18" s="147" t="s">
        <v>22</v>
      </c>
      <c r="B18" s="14"/>
      <c r="C18" s="15"/>
      <c r="D18" s="16"/>
      <c r="E18" s="17"/>
      <c r="F18" s="198">
        <f t="shared" si="0"/>
      </c>
    </row>
    <row r="19" spans="1:6" ht="15">
      <c r="A19" s="147" t="s">
        <v>11</v>
      </c>
      <c r="B19" s="18"/>
      <c r="C19" s="15"/>
      <c r="D19" s="19"/>
      <c r="E19" s="17"/>
      <c r="F19" s="198">
        <f t="shared" si="0"/>
      </c>
    </row>
    <row r="20" spans="1:6" ht="15">
      <c r="A20" s="147" t="s">
        <v>11</v>
      </c>
      <c r="B20" s="18"/>
      <c r="C20" s="15"/>
      <c r="D20" s="19"/>
      <c r="E20" s="17"/>
      <c r="F20" s="198">
        <f t="shared" si="0"/>
      </c>
    </row>
    <row r="21" spans="1:6" ht="15">
      <c r="A21" s="147" t="s">
        <v>11</v>
      </c>
      <c r="B21" s="18"/>
      <c r="C21" s="15"/>
      <c r="D21" s="19"/>
      <c r="E21" s="17"/>
      <c r="F21" s="198">
        <f t="shared" si="0"/>
      </c>
    </row>
    <row r="22" spans="1:6" ht="15">
      <c r="A22" s="147" t="s">
        <v>11</v>
      </c>
      <c r="B22" s="18"/>
      <c r="C22" s="15"/>
      <c r="D22" s="19"/>
      <c r="E22" s="17"/>
      <c r="F22" s="198">
        <f t="shared" si="0"/>
      </c>
    </row>
    <row r="23" spans="1:6" ht="15">
      <c r="A23" s="148" t="s">
        <v>23</v>
      </c>
      <c r="B23" s="20">
        <f>B24+B25</f>
        <v>0</v>
      </c>
      <c r="C23" s="21">
        <f>C24+C25</f>
        <v>35300</v>
      </c>
      <c r="D23" s="22">
        <f>D24+D25</f>
        <v>0</v>
      </c>
      <c r="E23" s="22">
        <f>E24+E25</f>
        <v>21975</v>
      </c>
      <c r="F23" s="199">
        <f t="shared" si="0"/>
        <v>0.6225212464589235</v>
      </c>
    </row>
    <row r="24" spans="1:6" ht="15">
      <c r="A24" s="147" t="s">
        <v>24</v>
      </c>
      <c r="B24" s="14"/>
      <c r="C24" s="238">
        <v>7950</v>
      </c>
      <c r="D24" s="16"/>
      <c r="E24" s="249">
        <v>5565</v>
      </c>
      <c r="F24" s="198">
        <f t="shared" si="0"/>
        <v>0.7</v>
      </c>
    </row>
    <row r="25" spans="1:8" ht="15.75" thickBot="1">
      <c r="A25" s="149" t="s">
        <v>25</v>
      </c>
      <c r="B25" s="23"/>
      <c r="C25" s="243">
        <v>27350</v>
      </c>
      <c r="D25" s="25"/>
      <c r="E25" s="250">
        <v>16410</v>
      </c>
      <c r="F25" s="198">
        <f t="shared" si="0"/>
        <v>0.6</v>
      </c>
      <c r="G25" s="233"/>
      <c r="H25" s="233"/>
    </row>
    <row r="26" spans="1:6" ht="15.75" thickBot="1">
      <c r="A26" s="150" t="s">
        <v>26</v>
      </c>
      <c r="B26" s="27">
        <f>SUM(B9:B23)</f>
        <v>413933</v>
      </c>
      <c r="C26" s="28">
        <f>SUM(C9:C23)</f>
        <v>309406</v>
      </c>
      <c r="D26" s="29"/>
      <c r="E26" s="30"/>
      <c r="F26" s="200"/>
    </row>
    <row r="27" spans="1:6" ht="15">
      <c r="A27" s="151" t="s">
        <v>11</v>
      </c>
      <c r="B27" s="31"/>
      <c r="C27" s="32"/>
      <c r="D27" s="32"/>
      <c r="E27" s="32"/>
      <c r="F27" s="201"/>
    </row>
    <row r="28" spans="1:6" ht="15.75" thickBot="1">
      <c r="A28" s="152" t="s">
        <v>27</v>
      </c>
      <c r="B28" s="33"/>
      <c r="C28" s="34"/>
      <c r="D28" s="34"/>
      <c r="E28" s="34"/>
      <c r="F28" s="202"/>
    </row>
    <row r="29" spans="1:6" ht="15">
      <c r="A29" s="146" t="s">
        <v>28</v>
      </c>
      <c r="B29" s="11"/>
      <c r="C29" s="12"/>
      <c r="D29" s="35"/>
      <c r="E29" s="36"/>
      <c r="F29" s="198">
        <f aca="true" t="shared" si="1" ref="F29:F39">IF((C29+B29)&gt;0,(E29+D29)/(C29+B29),"")</f>
      </c>
    </row>
    <row r="30" spans="1:6" ht="15">
      <c r="A30" s="147" t="s">
        <v>29</v>
      </c>
      <c r="B30" s="14"/>
      <c r="C30" s="15"/>
      <c r="D30" s="37"/>
      <c r="E30" s="38"/>
      <c r="F30" s="203">
        <f t="shared" si="1"/>
      </c>
    </row>
    <row r="31" spans="1:6" ht="15">
      <c r="A31" s="147" t="s">
        <v>30</v>
      </c>
      <c r="B31" s="14"/>
      <c r="C31" s="15"/>
      <c r="D31" s="37"/>
      <c r="E31" s="38"/>
      <c r="F31" s="203">
        <f t="shared" si="1"/>
      </c>
    </row>
    <row r="32" spans="1:6" ht="15">
      <c r="A32" s="147" t="s">
        <v>31</v>
      </c>
      <c r="B32" s="14"/>
      <c r="C32" s="15"/>
      <c r="D32" s="37"/>
      <c r="E32" s="38"/>
      <c r="F32" s="203">
        <f t="shared" si="1"/>
      </c>
    </row>
    <row r="33" spans="1:6" ht="15">
      <c r="A33" s="147" t="s">
        <v>32</v>
      </c>
      <c r="B33" s="14"/>
      <c r="C33" s="15"/>
      <c r="D33" s="35"/>
      <c r="E33" s="38"/>
      <c r="F33" s="203">
        <f t="shared" si="1"/>
      </c>
    </row>
    <row r="34" spans="1:6" ht="15">
      <c r="A34" s="147" t="s">
        <v>33</v>
      </c>
      <c r="B34" s="14"/>
      <c r="C34" s="15"/>
      <c r="D34" s="37"/>
      <c r="E34" s="38"/>
      <c r="F34" s="203">
        <f t="shared" si="1"/>
      </c>
    </row>
    <row r="35" spans="1:6" ht="15">
      <c r="A35" s="147" t="s">
        <v>34</v>
      </c>
      <c r="B35" s="14"/>
      <c r="C35" s="238">
        <v>626</v>
      </c>
      <c r="D35" s="37"/>
      <c r="E35" s="246">
        <v>63</v>
      </c>
      <c r="F35" s="203">
        <f t="shared" si="1"/>
        <v>0.10063897763578275</v>
      </c>
    </row>
    <row r="36" spans="1:6" ht="15">
      <c r="A36" s="147" t="s">
        <v>35</v>
      </c>
      <c r="B36" s="14"/>
      <c r="C36" s="238">
        <v>2295</v>
      </c>
      <c r="D36" s="37"/>
      <c r="E36" s="246">
        <v>344</v>
      </c>
      <c r="F36" s="203">
        <f t="shared" si="1"/>
        <v>0.14989106753812637</v>
      </c>
    </row>
    <row r="37" spans="1:6" ht="15">
      <c r="A37" s="147" t="s">
        <v>36</v>
      </c>
      <c r="B37" s="14"/>
      <c r="C37" s="238">
        <v>5283</v>
      </c>
      <c r="D37" s="37"/>
      <c r="E37" s="246">
        <v>2008</v>
      </c>
      <c r="F37" s="203">
        <f t="shared" si="1"/>
        <v>0.3800870717395419</v>
      </c>
    </row>
    <row r="38" spans="1:6" ht="15">
      <c r="A38" s="147" t="s">
        <v>37</v>
      </c>
      <c r="B38" s="14"/>
      <c r="C38" s="238">
        <v>3605</v>
      </c>
      <c r="D38" s="37"/>
      <c r="E38" s="246">
        <v>720</v>
      </c>
      <c r="F38" s="203">
        <f t="shared" si="1"/>
        <v>0.19972260748959778</v>
      </c>
    </row>
    <row r="39" spans="1:6" ht="15.75" thickBot="1">
      <c r="A39" s="149" t="s">
        <v>38</v>
      </c>
      <c r="B39" s="23"/>
      <c r="C39" s="24"/>
      <c r="D39" s="39"/>
      <c r="E39" s="40"/>
      <c r="F39" s="204">
        <f t="shared" si="1"/>
      </c>
    </row>
    <row r="40" spans="1:8" ht="15.75" thickBot="1">
      <c r="A40" s="149" t="s">
        <v>39</v>
      </c>
      <c r="B40" s="14"/>
      <c r="C40" s="15"/>
      <c r="D40" s="37"/>
      <c r="E40" s="38"/>
      <c r="F40" s="203"/>
      <c r="H40" s="128"/>
    </row>
    <row r="41" spans="1:6" ht="15">
      <c r="A41" s="149" t="s">
        <v>11</v>
      </c>
      <c r="B41" s="14"/>
      <c r="C41" s="15"/>
      <c r="D41" s="37"/>
      <c r="E41" s="38"/>
      <c r="F41" s="203"/>
    </row>
    <row r="42" spans="1:6" ht="15.75" thickBot="1">
      <c r="A42" s="149" t="s">
        <v>11</v>
      </c>
      <c r="B42" s="41"/>
      <c r="C42" s="42"/>
      <c r="D42" s="1"/>
      <c r="E42" s="43"/>
      <c r="F42" s="205"/>
    </row>
    <row r="43" spans="1:6" ht="15.75" thickBot="1">
      <c r="A43" s="153" t="s">
        <v>40</v>
      </c>
      <c r="B43" s="44">
        <f>SUM(B29:B42)</f>
        <v>0</v>
      </c>
      <c r="C43" s="44">
        <f>SUM(C29:C42)</f>
        <v>11809</v>
      </c>
      <c r="D43" s="45"/>
      <c r="E43" s="46"/>
      <c r="F43" s="206"/>
    </row>
    <row r="44" spans="1:6" ht="15">
      <c r="A44" s="154" t="s">
        <v>11</v>
      </c>
      <c r="B44" s="47"/>
      <c r="C44" s="48"/>
      <c r="D44" s="48"/>
      <c r="E44" s="48"/>
      <c r="F44" s="207"/>
    </row>
    <row r="45" spans="1:6" ht="15.75" thickBot="1">
      <c r="A45" s="155" t="s">
        <v>41</v>
      </c>
      <c r="B45" s="49"/>
      <c r="C45" s="50"/>
      <c r="D45" s="50"/>
      <c r="E45" s="50"/>
      <c r="F45" s="208"/>
    </row>
    <row r="46" spans="1:6" ht="15">
      <c r="A46" s="148" t="s">
        <v>42</v>
      </c>
      <c r="B46" s="51">
        <f>SUM(B47:B49)</f>
        <v>0</v>
      </c>
      <c r="C46" s="52">
        <f>SUM(C47:C49)</f>
        <v>4189</v>
      </c>
      <c r="D46" s="122">
        <f>SUM(D47:D49)</f>
        <v>0</v>
      </c>
      <c r="E46" s="53">
        <f>SUM(E47:E49)</f>
        <v>12567</v>
      </c>
      <c r="F46" s="198">
        <f>IF((C46+B46)&gt;0,(E46+D46)/(C46+B46),"")</f>
        <v>3</v>
      </c>
    </row>
    <row r="47" spans="1:7" ht="15">
      <c r="A47" s="147" t="s">
        <v>43</v>
      </c>
      <c r="B47" s="14"/>
      <c r="C47" s="24"/>
      <c r="D47" s="123"/>
      <c r="E47" s="39"/>
      <c r="F47" s="203">
        <f>IF((C47+B47)&gt;0,(E47+D47)/(C47+B47),"")</f>
      </c>
      <c r="G47" s="233"/>
    </row>
    <row r="48" spans="1:6" ht="15">
      <c r="A48" s="147" t="s">
        <v>44</v>
      </c>
      <c r="B48" s="23"/>
      <c r="C48" s="243">
        <v>1868</v>
      </c>
      <c r="D48" s="54"/>
      <c r="E48" s="251">
        <v>5604</v>
      </c>
      <c r="F48" s="203">
        <f>IF((C48+B48)&gt;0,(E48+D48)/(C48+B48),"")</f>
        <v>3</v>
      </c>
    </row>
    <row r="49" spans="1:6" ht="15">
      <c r="A49" s="147" t="s">
        <v>45</v>
      </c>
      <c r="B49" s="23"/>
      <c r="C49" s="243">
        <v>2321</v>
      </c>
      <c r="D49" s="54"/>
      <c r="E49" s="251">
        <v>6963</v>
      </c>
      <c r="F49" s="203">
        <f>IF((C49+B49)&gt;0,(E49+D49)/(C49+B49),"")</f>
        <v>3</v>
      </c>
    </row>
    <row r="50" spans="1:7" ht="15.75" thickBot="1">
      <c r="A50" s="147" t="s">
        <v>46</v>
      </c>
      <c r="B50" s="23"/>
      <c r="C50" s="243">
        <v>6286</v>
      </c>
      <c r="D50" s="54"/>
      <c r="E50" s="251">
        <v>29544</v>
      </c>
      <c r="F50" s="203">
        <f>IF((C50+B50)&gt;0,(E50+D50)/(C50+B50),"")</f>
        <v>4.699968183264397</v>
      </c>
      <c r="G50" s="233"/>
    </row>
    <row r="51" spans="1:6" ht="15.75" thickBot="1">
      <c r="A51" s="150" t="s">
        <v>47</v>
      </c>
      <c r="B51" s="44">
        <f>+B46+B50</f>
        <v>0</v>
      </c>
      <c r="C51" s="55">
        <f>+C46+C50</f>
        <v>10475</v>
      </c>
      <c r="D51" s="45"/>
      <c r="E51" s="46"/>
      <c r="F51" s="129"/>
    </row>
    <row r="52" spans="1:6" ht="15">
      <c r="A52" s="156" t="s">
        <v>11</v>
      </c>
      <c r="B52" s="56"/>
      <c r="C52" s="57"/>
      <c r="D52" s="57"/>
      <c r="E52" s="57"/>
      <c r="F52" s="209"/>
    </row>
    <row r="53" spans="1:6" ht="15.75" thickBot="1">
      <c r="A53" s="157" t="s">
        <v>48</v>
      </c>
      <c r="B53" s="58"/>
      <c r="C53" s="59"/>
      <c r="D53" s="59"/>
      <c r="E53" s="59"/>
      <c r="F53" s="210"/>
    </row>
    <row r="54" spans="1:6" ht="15">
      <c r="A54" s="146" t="s">
        <v>49</v>
      </c>
      <c r="B54" s="11"/>
      <c r="C54" s="12"/>
      <c r="D54" s="35"/>
      <c r="E54" s="36"/>
      <c r="F54" s="198">
        <f aca="true" t="shared" si="2" ref="F54:F64">IF((C54+B54)&gt;0,(E54+D54)/(C54+B54),"")</f>
      </c>
    </row>
    <row r="55" spans="1:6" ht="15">
      <c r="A55" s="147" t="s">
        <v>50</v>
      </c>
      <c r="B55" s="14"/>
      <c r="C55" s="15"/>
      <c r="D55" s="37"/>
      <c r="E55" s="38"/>
      <c r="F55" s="203">
        <f t="shared" si="2"/>
      </c>
    </row>
    <row r="56" spans="1:6" ht="15">
      <c r="A56" s="147" t="s">
        <v>51</v>
      </c>
      <c r="B56" s="14"/>
      <c r="C56" s="15"/>
      <c r="D56" s="37"/>
      <c r="E56" s="38"/>
      <c r="F56" s="203">
        <f t="shared" si="2"/>
      </c>
    </row>
    <row r="57" spans="1:6" ht="15">
      <c r="A57" s="147" t="s">
        <v>52</v>
      </c>
      <c r="B57" s="14"/>
      <c r="C57" s="15"/>
      <c r="D57" s="37"/>
      <c r="E57" s="38"/>
      <c r="F57" s="203">
        <f t="shared" si="2"/>
      </c>
    </row>
    <row r="58" spans="1:6" ht="15">
      <c r="A58" s="147" t="s">
        <v>53</v>
      </c>
      <c r="B58" s="14"/>
      <c r="C58" s="15"/>
      <c r="D58" s="37"/>
      <c r="E58" s="38"/>
      <c r="F58" s="203">
        <f t="shared" si="2"/>
      </c>
    </row>
    <row r="59" spans="1:6" ht="15">
      <c r="A59" s="147" t="s">
        <v>54</v>
      </c>
      <c r="B59" s="14"/>
      <c r="C59" s="15"/>
      <c r="D59" s="37"/>
      <c r="E59" s="38"/>
      <c r="F59" s="203">
        <f t="shared" si="2"/>
      </c>
    </row>
    <row r="60" spans="1:6" ht="15">
      <c r="A60" s="147" t="s">
        <v>55</v>
      </c>
      <c r="B60" s="14"/>
      <c r="C60" s="238">
        <v>168683</v>
      </c>
      <c r="D60" s="37"/>
      <c r="E60" s="246">
        <v>42170</v>
      </c>
      <c r="F60" s="203">
        <f t="shared" si="2"/>
        <v>0.2499955537902456</v>
      </c>
    </row>
    <row r="61" spans="1:6" ht="15">
      <c r="A61" s="147" t="s">
        <v>56</v>
      </c>
      <c r="B61" s="14"/>
      <c r="C61" s="15"/>
      <c r="D61" s="37"/>
      <c r="E61" s="38"/>
      <c r="F61" s="203">
        <f t="shared" si="2"/>
      </c>
    </row>
    <row r="62" spans="1:6" ht="15">
      <c r="A62" s="147" t="s">
        <v>57</v>
      </c>
      <c r="B62" s="242">
        <v>1272</v>
      </c>
      <c r="C62" s="15"/>
      <c r="D62" s="248">
        <v>90</v>
      </c>
      <c r="E62" s="38"/>
      <c r="F62" s="203">
        <f t="shared" si="2"/>
        <v>0.07075471698113207</v>
      </c>
    </row>
    <row r="63" spans="1:6" ht="15">
      <c r="A63" s="147" t="s">
        <v>58</v>
      </c>
      <c r="B63" s="14"/>
      <c r="C63" s="15"/>
      <c r="D63" s="37"/>
      <c r="E63" s="38"/>
      <c r="F63" s="203">
        <f t="shared" si="2"/>
      </c>
    </row>
    <row r="64" spans="1:6" ht="15">
      <c r="A64" s="147" t="s">
        <v>59</v>
      </c>
      <c r="B64" s="14"/>
      <c r="C64" s="15"/>
      <c r="D64" s="37"/>
      <c r="E64" s="38"/>
      <c r="F64" s="203">
        <f t="shared" si="2"/>
      </c>
    </row>
    <row r="65" spans="1:6" ht="15">
      <c r="A65" s="147" t="s">
        <v>60</v>
      </c>
      <c r="B65" s="14"/>
      <c r="C65" s="15"/>
      <c r="D65" s="37"/>
      <c r="E65" s="38"/>
      <c r="F65" s="203"/>
    </row>
    <row r="66" spans="1:6" ht="15">
      <c r="A66" s="147" t="s">
        <v>61</v>
      </c>
      <c r="B66" s="14"/>
      <c r="C66" s="15"/>
      <c r="D66" s="37"/>
      <c r="E66" s="38"/>
      <c r="F66" s="203"/>
    </row>
    <row r="67" spans="1:6" ht="15">
      <c r="A67" s="147" t="s">
        <v>11</v>
      </c>
      <c r="B67" s="14"/>
      <c r="C67" s="15"/>
      <c r="D67" s="37"/>
      <c r="E67" s="38"/>
      <c r="F67" s="203"/>
    </row>
    <row r="68" spans="1:7" ht="15.75" thickBot="1">
      <c r="A68" s="147" t="s">
        <v>62</v>
      </c>
      <c r="B68" s="242">
        <v>22130</v>
      </c>
      <c r="C68" s="15"/>
      <c r="D68" s="248">
        <v>2324</v>
      </c>
      <c r="E68" s="38"/>
      <c r="F68" s="203">
        <f>IF((C68+B68)&gt;0,(E68+D68)/(C68+B68),"")</f>
        <v>0.10501581563488477</v>
      </c>
      <c r="G68" s="233"/>
    </row>
    <row r="69" spans="1:6" ht="15.75" thickBot="1">
      <c r="A69" s="150" t="s">
        <v>63</v>
      </c>
      <c r="B69" s="60">
        <f>SUM(B54:B68)</f>
        <v>23402</v>
      </c>
      <c r="C69" s="61">
        <f>SUM(C54:C68)</f>
        <v>168683</v>
      </c>
      <c r="D69" s="62"/>
      <c r="E69" s="63"/>
      <c r="F69" s="129"/>
    </row>
    <row r="70" spans="1:6" ht="15">
      <c r="A70" s="158" t="s">
        <v>11</v>
      </c>
      <c r="B70" s="64"/>
      <c r="C70" s="65"/>
      <c r="D70" s="65"/>
      <c r="E70" s="65"/>
      <c r="F70" s="211"/>
    </row>
    <row r="71" spans="1:6" ht="15.75" thickBot="1">
      <c r="A71" s="159" t="s">
        <v>64</v>
      </c>
      <c r="B71" s="66"/>
      <c r="C71" s="67"/>
      <c r="D71" s="67"/>
      <c r="E71" s="67"/>
      <c r="F71" s="212"/>
    </row>
    <row r="72" spans="1:6" ht="15">
      <c r="A72" s="146" t="s">
        <v>65</v>
      </c>
      <c r="B72" s="11"/>
      <c r="C72" s="12"/>
      <c r="D72" s="35"/>
      <c r="E72" s="13"/>
      <c r="F72" s="198">
        <f aca="true" t="shared" si="3" ref="F72:F102">IF((C72+B72)&gt;0,(E72+D72)/(C72+B72),"")</f>
      </c>
    </row>
    <row r="73" spans="1:6" ht="15">
      <c r="A73" s="147" t="s">
        <v>66</v>
      </c>
      <c r="B73" s="242">
        <v>34</v>
      </c>
      <c r="C73" s="15"/>
      <c r="D73" s="253">
        <v>8.5</v>
      </c>
      <c r="E73" s="17"/>
      <c r="F73" s="198">
        <f t="shared" si="3"/>
        <v>0.25</v>
      </c>
    </row>
    <row r="74" spans="1:6" ht="15">
      <c r="A74" s="147" t="s">
        <v>67</v>
      </c>
      <c r="B74" s="14"/>
      <c r="C74" s="15"/>
      <c r="D74" s="16"/>
      <c r="E74" s="17"/>
      <c r="F74" s="198">
        <f t="shared" si="3"/>
      </c>
    </row>
    <row r="75" spans="1:6" ht="15">
      <c r="A75" s="147" t="s">
        <v>68</v>
      </c>
      <c r="B75" s="14"/>
      <c r="C75" s="15"/>
      <c r="D75" s="16"/>
      <c r="E75" s="17"/>
      <c r="F75" s="198">
        <f t="shared" si="3"/>
      </c>
    </row>
    <row r="76" spans="1:6" ht="15">
      <c r="A76" s="147" t="s">
        <v>69</v>
      </c>
      <c r="B76" s="14"/>
      <c r="C76" s="15"/>
      <c r="D76" s="16"/>
      <c r="E76" s="17"/>
      <c r="F76" s="198">
        <f t="shared" si="3"/>
      </c>
    </row>
    <row r="77" spans="1:6" ht="15">
      <c r="A77" s="147" t="s">
        <v>50</v>
      </c>
      <c r="B77" s="14"/>
      <c r="C77" s="15"/>
      <c r="D77" s="16"/>
      <c r="E77" s="17"/>
      <c r="F77" s="198">
        <f t="shared" si="3"/>
      </c>
    </row>
    <row r="78" spans="1:6" ht="15">
      <c r="A78" s="147" t="s">
        <v>70</v>
      </c>
      <c r="B78" s="14"/>
      <c r="C78" s="15"/>
      <c r="D78" s="16"/>
      <c r="E78" s="17"/>
      <c r="F78" s="198">
        <f t="shared" si="3"/>
      </c>
    </row>
    <row r="79" spans="1:6" ht="15">
      <c r="A79" s="147" t="s">
        <v>71</v>
      </c>
      <c r="B79" s="242">
        <v>19</v>
      </c>
      <c r="C79" s="15"/>
      <c r="D79" s="253">
        <v>1.2</v>
      </c>
      <c r="E79" s="17"/>
      <c r="F79" s="198">
        <f t="shared" si="3"/>
        <v>0.06315789473684211</v>
      </c>
    </row>
    <row r="80" spans="1:6" ht="15">
      <c r="A80" s="147" t="s">
        <v>72</v>
      </c>
      <c r="B80" s="242">
        <v>566</v>
      </c>
      <c r="C80" s="15"/>
      <c r="D80" s="253">
        <v>63</v>
      </c>
      <c r="E80" s="17"/>
      <c r="F80" s="198">
        <f t="shared" si="3"/>
        <v>0.11130742049469965</v>
      </c>
    </row>
    <row r="81" spans="1:6" ht="15">
      <c r="A81" s="147" t="s">
        <v>73</v>
      </c>
      <c r="B81" s="14"/>
      <c r="C81" s="238">
        <v>15</v>
      </c>
      <c r="D81" s="16"/>
      <c r="E81" s="249">
        <v>0.75</v>
      </c>
      <c r="F81" s="198">
        <f t="shared" si="3"/>
        <v>0.05</v>
      </c>
    </row>
    <row r="82" spans="1:6" ht="15">
      <c r="A82" s="147" t="s">
        <v>74</v>
      </c>
      <c r="B82" s="14"/>
      <c r="C82" s="15"/>
      <c r="D82" s="16"/>
      <c r="E82" s="17"/>
      <c r="F82" s="198">
        <f t="shared" si="3"/>
      </c>
    </row>
    <row r="83" spans="1:6" ht="15">
      <c r="A83" s="147" t="s">
        <v>75</v>
      </c>
      <c r="B83" s="14"/>
      <c r="C83" s="15"/>
      <c r="D83" s="16"/>
      <c r="E83" s="17"/>
      <c r="F83" s="198">
        <f t="shared" si="3"/>
      </c>
    </row>
    <row r="84" spans="1:6" ht="15">
      <c r="A84" s="147" t="s">
        <v>76</v>
      </c>
      <c r="B84" s="14"/>
      <c r="C84" s="238">
        <v>350</v>
      </c>
      <c r="D84" s="16"/>
      <c r="E84" s="249">
        <v>210</v>
      </c>
      <c r="F84" s="198">
        <f t="shared" si="3"/>
        <v>0.6</v>
      </c>
    </row>
    <row r="85" spans="1:6" ht="15">
      <c r="A85" s="147" t="s">
        <v>77</v>
      </c>
      <c r="B85" s="14"/>
      <c r="C85" s="15"/>
      <c r="D85" s="16"/>
      <c r="E85" s="17"/>
      <c r="F85" s="198">
        <f t="shared" si="3"/>
      </c>
    </row>
    <row r="86" spans="1:6" ht="15">
      <c r="A86" s="147" t="s">
        <v>78</v>
      </c>
      <c r="B86" s="14"/>
      <c r="C86" s="15"/>
      <c r="D86" s="16"/>
      <c r="E86" s="17"/>
      <c r="F86" s="198">
        <f t="shared" si="3"/>
      </c>
    </row>
    <row r="87" spans="1:6" ht="15">
      <c r="A87" s="147" t="s">
        <v>79</v>
      </c>
      <c r="B87" s="242">
        <v>150</v>
      </c>
      <c r="C87" s="15"/>
      <c r="D87" s="253">
        <v>38</v>
      </c>
      <c r="E87" s="17"/>
      <c r="F87" s="198">
        <f t="shared" si="3"/>
        <v>0.25333333333333335</v>
      </c>
    </row>
    <row r="88" spans="1:6" ht="15">
      <c r="A88" s="147" t="s">
        <v>80</v>
      </c>
      <c r="B88" s="14"/>
      <c r="C88" s="15"/>
      <c r="D88" s="16"/>
      <c r="E88" s="17"/>
      <c r="F88" s="198">
        <f t="shared" si="3"/>
      </c>
    </row>
    <row r="89" spans="1:6" ht="15">
      <c r="A89" s="147" t="s">
        <v>81</v>
      </c>
      <c r="B89" s="242">
        <v>12</v>
      </c>
      <c r="C89" s="15"/>
      <c r="D89" s="253">
        <v>1</v>
      </c>
      <c r="E89" s="17"/>
      <c r="F89" s="198">
        <f t="shared" si="3"/>
        <v>0.08333333333333333</v>
      </c>
    </row>
    <row r="90" spans="1:6" ht="15">
      <c r="A90" s="147" t="s">
        <v>82</v>
      </c>
      <c r="B90" s="14"/>
      <c r="C90" s="15"/>
      <c r="D90" s="16"/>
      <c r="E90" s="17"/>
      <c r="F90" s="198">
        <f t="shared" si="3"/>
      </c>
    </row>
    <row r="91" spans="1:6" ht="15">
      <c r="A91" s="147" t="s">
        <v>83</v>
      </c>
      <c r="B91" s="14"/>
      <c r="C91" s="15"/>
      <c r="D91" s="16"/>
      <c r="E91" s="17"/>
      <c r="F91" s="198">
        <f t="shared" si="3"/>
      </c>
    </row>
    <row r="92" spans="1:6" ht="15">
      <c r="A92" s="147" t="s">
        <v>84</v>
      </c>
      <c r="B92" s="14"/>
      <c r="C92" s="15"/>
      <c r="D92" s="16"/>
      <c r="E92" s="17"/>
      <c r="F92" s="198">
        <f t="shared" si="3"/>
      </c>
    </row>
    <row r="93" spans="1:6" ht="15">
      <c r="A93" s="147" t="s">
        <v>85</v>
      </c>
      <c r="B93" s="14"/>
      <c r="C93" s="15"/>
      <c r="D93" s="16"/>
      <c r="E93" s="17"/>
      <c r="F93" s="198">
        <f t="shared" si="3"/>
      </c>
    </row>
    <row r="94" spans="1:6" ht="15">
      <c r="A94" s="147" t="s">
        <v>86</v>
      </c>
      <c r="B94" s="242">
        <v>29</v>
      </c>
      <c r="C94" s="15"/>
      <c r="D94" s="253">
        <v>3</v>
      </c>
      <c r="E94" s="17"/>
      <c r="F94" s="198">
        <f t="shared" si="3"/>
        <v>0.10344827586206896</v>
      </c>
    </row>
    <row r="95" spans="1:6" ht="15">
      <c r="A95" s="147" t="s">
        <v>87</v>
      </c>
      <c r="B95" s="242">
        <v>51</v>
      </c>
      <c r="C95" s="15"/>
      <c r="D95" s="253">
        <v>18</v>
      </c>
      <c r="E95" s="17"/>
      <c r="F95" s="198">
        <f t="shared" si="3"/>
        <v>0.35294117647058826</v>
      </c>
    </row>
    <row r="96" spans="1:6" ht="15">
      <c r="A96" s="147" t="s">
        <v>88</v>
      </c>
      <c r="B96" s="14"/>
      <c r="C96" s="15"/>
      <c r="D96" s="16"/>
      <c r="E96" s="17"/>
      <c r="F96" s="198">
        <f t="shared" si="3"/>
      </c>
    </row>
    <row r="97" spans="1:6" ht="15">
      <c r="A97" s="147" t="s">
        <v>89</v>
      </c>
      <c r="B97" s="23"/>
      <c r="C97" s="24"/>
      <c r="D97" s="25"/>
      <c r="E97" s="26"/>
      <c r="F97" s="198">
        <f t="shared" si="3"/>
      </c>
    </row>
    <row r="98" spans="1:6" ht="15">
      <c r="A98" s="147" t="s">
        <v>90</v>
      </c>
      <c r="B98" s="23"/>
      <c r="C98" s="24"/>
      <c r="D98" s="25"/>
      <c r="E98" s="26"/>
      <c r="F98" s="198">
        <f t="shared" si="3"/>
      </c>
    </row>
    <row r="99" spans="1:6" ht="15">
      <c r="A99" s="147" t="s">
        <v>91</v>
      </c>
      <c r="B99" s="23"/>
      <c r="C99" s="243">
        <v>42</v>
      </c>
      <c r="D99" s="25"/>
      <c r="E99" s="250">
        <v>16</v>
      </c>
      <c r="F99" s="198">
        <f t="shared" si="3"/>
        <v>0.38095238095238093</v>
      </c>
    </row>
    <row r="100" spans="1:6" ht="15">
      <c r="A100" s="147" t="s">
        <v>11</v>
      </c>
      <c r="B100" s="23"/>
      <c r="C100" s="24"/>
      <c r="D100" s="25"/>
      <c r="E100" s="26"/>
      <c r="F100" s="198">
        <f t="shared" si="3"/>
      </c>
    </row>
    <row r="101" spans="1:6" ht="15">
      <c r="A101" s="147" t="s">
        <v>11</v>
      </c>
      <c r="B101" s="23"/>
      <c r="C101" s="24"/>
      <c r="D101" s="25"/>
      <c r="E101" s="26"/>
      <c r="F101" s="198">
        <f t="shared" si="3"/>
      </c>
    </row>
    <row r="102" spans="1:6" ht="15.75" thickBot="1">
      <c r="A102" s="147" t="s">
        <v>11</v>
      </c>
      <c r="B102" s="23"/>
      <c r="C102" s="24"/>
      <c r="D102" s="25"/>
      <c r="E102" s="26"/>
      <c r="F102" s="198">
        <f t="shared" si="3"/>
      </c>
    </row>
    <row r="103" spans="1:6" ht="15.75" thickBot="1">
      <c r="A103" s="150" t="s">
        <v>92</v>
      </c>
      <c r="B103" s="60">
        <f>SUM(B72:B102)</f>
        <v>861</v>
      </c>
      <c r="C103" s="61">
        <f>SUM(C72:C102)</f>
        <v>407</v>
      </c>
      <c r="D103" s="125"/>
      <c r="E103" s="126"/>
      <c r="F103" s="129"/>
    </row>
    <row r="104" spans="1:6" ht="15">
      <c r="A104" s="160" t="s">
        <v>11</v>
      </c>
      <c r="B104" s="69"/>
      <c r="C104" s="7"/>
      <c r="D104" s="124"/>
      <c r="E104" s="124"/>
      <c r="F104" s="195"/>
    </row>
    <row r="105" spans="1:6" ht="15.75" thickBot="1">
      <c r="A105" s="145" t="s">
        <v>93</v>
      </c>
      <c r="B105" s="70"/>
      <c r="C105" s="71"/>
      <c r="D105" s="71"/>
      <c r="E105" s="71"/>
      <c r="F105" s="197"/>
    </row>
    <row r="106" spans="1:6" ht="15">
      <c r="A106" s="146" t="s">
        <v>49</v>
      </c>
      <c r="B106" s="241">
        <v>30195</v>
      </c>
      <c r="C106" s="72"/>
      <c r="D106" s="258">
        <v>6340</v>
      </c>
      <c r="E106" s="73"/>
      <c r="F106" s="198">
        <f aca="true" t="shared" si="4" ref="F106:F111">IF((C106+B106)&gt;0,(E106+D106)/(C106+B106),"")</f>
        <v>0.2099685378373903</v>
      </c>
    </row>
    <row r="107" spans="1:6" ht="15">
      <c r="A107" s="147" t="s">
        <v>51</v>
      </c>
      <c r="B107" s="14"/>
      <c r="C107" s="240">
        <v>135814</v>
      </c>
      <c r="D107" s="236"/>
      <c r="E107" s="259">
        <v>35300</v>
      </c>
      <c r="F107" s="203">
        <f t="shared" si="4"/>
        <v>0.2599142945498991</v>
      </c>
    </row>
    <row r="108" spans="1:6" ht="15">
      <c r="A108" s="147" t="s">
        <v>94</v>
      </c>
      <c r="B108" s="242">
        <v>849</v>
      </c>
      <c r="C108" s="74"/>
      <c r="D108" s="244">
        <v>425</v>
      </c>
      <c r="E108" s="19"/>
      <c r="F108" s="203">
        <f t="shared" si="4"/>
        <v>0.5005889281507656</v>
      </c>
    </row>
    <row r="109" spans="1:6" ht="15">
      <c r="A109" s="147" t="s">
        <v>95</v>
      </c>
      <c r="B109" s="14"/>
      <c r="C109" s="240">
        <v>5546</v>
      </c>
      <c r="D109" s="236"/>
      <c r="E109" s="259">
        <v>1220</v>
      </c>
      <c r="F109" s="203">
        <f t="shared" si="4"/>
        <v>0.21997836278398847</v>
      </c>
    </row>
    <row r="110" spans="1:6" ht="15">
      <c r="A110" s="147" t="s">
        <v>11</v>
      </c>
      <c r="B110" s="14"/>
      <c r="C110" s="74"/>
      <c r="D110" s="236"/>
      <c r="E110" s="19"/>
      <c r="F110" s="203">
        <f t="shared" si="4"/>
      </c>
    </row>
    <row r="111" spans="1:6" ht="15.75" thickBot="1">
      <c r="A111" s="147" t="s">
        <v>11</v>
      </c>
      <c r="B111" s="23"/>
      <c r="C111" s="75"/>
      <c r="D111" s="237"/>
      <c r="E111" s="76"/>
      <c r="F111" s="203">
        <f t="shared" si="4"/>
      </c>
    </row>
    <row r="112" spans="1:6" ht="15.75" thickBot="1">
      <c r="A112" s="150" t="s">
        <v>96</v>
      </c>
      <c r="B112" s="213">
        <f>SUM(B105:B111)</f>
        <v>31044</v>
      </c>
      <c r="C112" s="127">
        <f>SUM(C105:C111)</f>
        <v>141360</v>
      </c>
      <c r="D112" s="131"/>
      <c r="E112" s="132"/>
      <c r="F112" s="129"/>
    </row>
    <row r="113" spans="1:6" ht="15.75" thickBot="1">
      <c r="A113" s="130" t="s">
        <v>11</v>
      </c>
      <c r="B113" s="77"/>
      <c r="C113" s="78"/>
      <c r="D113" s="78"/>
      <c r="E113" s="78"/>
      <c r="F113" s="133"/>
    </row>
    <row r="114" spans="1:6" ht="15">
      <c r="A114" s="161" t="s">
        <v>97</v>
      </c>
      <c r="B114" s="51">
        <f>SUM(B115:B117)</f>
        <v>26918</v>
      </c>
      <c r="C114" s="79">
        <f>SUM(C115:C117)</f>
        <v>3954</v>
      </c>
      <c r="D114" s="80">
        <f>SUM(D115:D117)</f>
        <v>18460</v>
      </c>
      <c r="E114" s="81">
        <f>SUM(E115:E117)</f>
        <v>19770</v>
      </c>
      <c r="F114" s="214">
        <f aca="true" t="shared" si="5" ref="F114:F121">IF((C114+B114)&gt;0,(E114+D114)/(C114+B114),"")</f>
        <v>1.2383389479139673</v>
      </c>
    </row>
    <row r="115" spans="1:6" ht="15">
      <c r="A115" s="147" t="s">
        <v>98</v>
      </c>
      <c r="B115" s="14"/>
      <c r="C115" s="238">
        <v>3954</v>
      </c>
      <c r="D115" s="37"/>
      <c r="E115" s="246">
        <v>19770</v>
      </c>
      <c r="F115" s="203">
        <f t="shared" si="5"/>
        <v>5</v>
      </c>
    </row>
    <row r="116" spans="1:6" ht="15">
      <c r="A116" s="147" t="s">
        <v>99</v>
      </c>
      <c r="B116" s="242">
        <v>13184</v>
      </c>
      <c r="C116" s="15"/>
      <c r="D116" s="248">
        <v>1980</v>
      </c>
      <c r="E116" s="38"/>
      <c r="F116" s="203">
        <f t="shared" si="5"/>
        <v>0.15018203883495146</v>
      </c>
    </row>
    <row r="117" spans="1:6" ht="15">
      <c r="A117" s="147" t="s">
        <v>100</v>
      </c>
      <c r="B117" s="242">
        <v>13734</v>
      </c>
      <c r="C117" s="15"/>
      <c r="D117" s="248">
        <v>16480</v>
      </c>
      <c r="E117" s="38"/>
      <c r="F117" s="203">
        <f t="shared" si="5"/>
        <v>1.199941750400466</v>
      </c>
    </row>
    <row r="118" spans="1:6" ht="15">
      <c r="A118" s="162" t="s">
        <v>101</v>
      </c>
      <c r="B118" s="82">
        <f>SUM(B119)</f>
        <v>0</v>
      </c>
      <c r="C118" s="134">
        <f>SUM(C119)</f>
        <v>112830</v>
      </c>
      <c r="D118" s="138">
        <f>SUM(D119)</f>
        <v>0</v>
      </c>
      <c r="E118" s="139">
        <f>SUM(E119)</f>
        <v>169245</v>
      </c>
      <c r="F118" s="215">
        <f t="shared" si="5"/>
        <v>1.5</v>
      </c>
    </row>
    <row r="119" spans="1:6" ht="15">
      <c r="A119" s="147" t="s">
        <v>102</v>
      </c>
      <c r="B119" s="14"/>
      <c r="C119" s="238">
        <v>112830</v>
      </c>
      <c r="D119" s="37"/>
      <c r="E119" s="246">
        <v>169245</v>
      </c>
      <c r="F119" s="203">
        <f t="shared" si="5"/>
        <v>1.5</v>
      </c>
    </row>
    <row r="120" spans="1:6" ht="15">
      <c r="A120" s="162" t="s">
        <v>103</v>
      </c>
      <c r="B120" s="82"/>
      <c r="C120" s="15"/>
      <c r="D120" s="37"/>
      <c r="E120" s="38"/>
      <c r="F120" s="203">
        <f t="shared" si="5"/>
      </c>
    </row>
    <row r="121" spans="1:6" ht="15.75" thickBot="1">
      <c r="A121" s="162" t="s">
        <v>104</v>
      </c>
      <c r="B121" s="239">
        <v>233900</v>
      </c>
      <c r="C121" s="24"/>
      <c r="D121" s="54"/>
      <c r="E121" s="40"/>
      <c r="F121" s="203">
        <f t="shared" si="5"/>
        <v>0</v>
      </c>
    </row>
    <row r="122" spans="1:6" ht="15.75" thickBot="1">
      <c r="A122" s="150" t="s">
        <v>105</v>
      </c>
      <c r="B122" s="44">
        <f>B114+B118+B120+B121</f>
        <v>260818</v>
      </c>
      <c r="C122" s="68">
        <f>C114+C118+C120+C121</f>
        <v>116784</v>
      </c>
      <c r="D122" s="62"/>
      <c r="E122" s="61"/>
      <c r="F122" s="129"/>
    </row>
    <row r="123" spans="1:6" ht="15">
      <c r="A123" s="163" t="s">
        <v>11</v>
      </c>
      <c r="B123" s="56"/>
      <c r="C123" s="57"/>
      <c r="D123" s="57"/>
      <c r="E123" s="57"/>
      <c r="F123" s="209"/>
    </row>
    <row r="124" spans="1:6" ht="15.75" thickBot="1">
      <c r="A124" s="164" t="s">
        <v>106</v>
      </c>
      <c r="B124" s="58"/>
      <c r="C124" s="59"/>
      <c r="D124" s="59"/>
      <c r="E124" s="59"/>
      <c r="F124" s="216">
        <f aca="true" t="shared" si="6" ref="F124:F155">IF((C124+B124)&gt;0,(E124+D124)/(C124+B124),"")</f>
      </c>
    </row>
    <row r="125" spans="1:6" ht="15">
      <c r="A125" s="146" t="s">
        <v>107</v>
      </c>
      <c r="B125" s="11"/>
      <c r="C125" s="245">
        <v>555</v>
      </c>
      <c r="D125" s="35"/>
      <c r="E125" s="252">
        <v>612</v>
      </c>
      <c r="F125" s="198">
        <f t="shared" si="6"/>
        <v>1.1027027027027028</v>
      </c>
    </row>
    <row r="126" spans="1:6" ht="15">
      <c r="A126" s="147" t="s">
        <v>108</v>
      </c>
      <c r="B126" s="14"/>
      <c r="C126" s="238">
        <v>687</v>
      </c>
      <c r="D126" s="37"/>
      <c r="E126" s="246">
        <v>2060</v>
      </c>
      <c r="F126" s="203">
        <f t="shared" si="6"/>
        <v>2.9985443959243088</v>
      </c>
    </row>
    <row r="127" spans="1:6" ht="15">
      <c r="A127" s="147" t="s">
        <v>109</v>
      </c>
      <c r="B127" s="14"/>
      <c r="C127" s="238">
        <v>36</v>
      </c>
      <c r="D127" s="37"/>
      <c r="E127" s="246">
        <v>22</v>
      </c>
      <c r="F127" s="203">
        <f t="shared" si="6"/>
        <v>0.6111111111111112</v>
      </c>
    </row>
    <row r="128" spans="1:6" ht="15">
      <c r="A128" s="147" t="s">
        <v>110</v>
      </c>
      <c r="B128" s="14"/>
      <c r="C128" s="238">
        <v>322</v>
      </c>
      <c r="D128" s="37"/>
      <c r="E128" s="246">
        <v>1127</v>
      </c>
      <c r="F128" s="203">
        <f t="shared" si="6"/>
        <v>3.5</v>
      </c>
    </row>
    <row r="129" spans="1:6" ht="15">
      <c r="A129" s="147" t="s">
        <v>111</v>
      </c>
      <c r="B129" s="14"/>
      <c r="C129" s="238">
        <v>489</v>
      </c>
      <c r="D129" s="37"/>
      <c r="E129" s="246">
        <v>1320</v>
      </c>
      <c r="F129" s="203">
        <f t="shared" si="6"/>
        <v>2.6993865030674846</v>
      </c>
    </row>
    <row r="130" spans="1:6" ht="15">
      <c r="A130" s="147" t="s">
        <v>112</v>
      </c>
      <c r="B130" s="14"/>
      <c r="C130" s="238">
        <v>35</v>
      </c>
      <c r="D130" s="37"/>
      <c r="E130" s="246">
        <v>130</v>
      </c>
      <c r="F130" s="203">
        <f t="shared" si="6"/>
        <v>3.7142857142857144</v>
      </c>
    </row>
    <row r="131" spans="1:6" ht="15">
      <c r="A131" s="147" t="s">
        <v>113</v>
      </c>
      <c r="B131" s="14"/>
      <c r="C131" s="15"/>
      <c r="D131" s="37"/>
      <c r="E131" s="38"/>
      <c r="F131" s="203">
        <f t="shared" si="6"/>
      </c>
    </row>
    <row r="132" spans="1:6" ht="15">
      <c r="A132" s="147" t="s">
        <v>114</v>
      </c>
      <c r="B132" s="14"/>
      <c r="C132" s="15"/>
      <c r="D132" s="37"/>
      <c r="E132" s="38"/>
      <c r="F132" s="203">
        <f t="shared" si="6"/>
      </c>
    </row>
    <row r="133" spans="1:6" ht="15">
      <c r="A133" s="147" t="s">
        <v>115</v>
      </c>
      <c r="B133" s="14"/>
      <c r="C133" s="238">
        <v>1804</v>
      </c>
      <c r="D133" s="37"/>
      <c r="E133" s="246">
        <v>1804</v>
      </c>
      <c r="F133" s="203">
        <f t="shared" si="6"/>
        <v>1</v>
      </c>
    </row>
    <row r="134" spans="1:6" ht="15">
      <c r="A134" s="147" t="s">
        <v>116</v>
      </c>
      <c r="B134" s="14"/>
      <c r="C134" s="238">
        <v>388</v>
      </c>
      <c r="D134" s="37"/>
      <c r="E134" s="246">
        <v>232</v>
      </c>
      <c r="F134" s="203">
        <f t="shared" si="6"/>
        <v>0.5979381443298969</v>
      </c>
    </row>
    <row r="135" spans="1:6" ht="15">
      <c r="A135" s="147" t="s">
        <v>117</v>
      </c>
      <c r="B135" s="14"/>
      <c r="C135" s="238">
        <v>142</v>
      </c>
      <c r="D135" s="37"/>
      <c r="E135" s="246">
        <v>142</v>
      </c>
      <c r="F135" s="203">
        <f t="shared" si="6"/>
        <v>1</v>
      </c>
    </row>
    <row r="136" spans="1:6" ht="15">
      <c r="A136" s="147" t="s">
        <v>118</v>
      </c>
      <c r="B136" s="14"/>
      <c r="C136" s="238"/>
      <c r="D136" s="37"/>
      <c r="E136" s="38"/>
      <c r="F136" s="203">
        <f t="shared" si="6"/>
      </c>
    </row>
    <row r="137" spans="1:6" ht="15">
      <c r="A137" s="147" t="s">
        <v>119</v>
      </c>
      <c r="B137" s="14"/>
      <c r="C137" s="238">
        <v>766</v>
      </c>
      <c r="D137" s="37"/>
      <c r="E137" s="246">
        <v>3980</v>
      </c>
      <c r="F137" s="203">
        <f t="shared" si="6"/>
        <v>5.195822454308094</v>
      </c>
    </row>
    <row r="138" spans="1:6" ht="15">
      <c r="A138" s="147" t="s">
        <v>120</v>
      </c>
      <c r="B138" s="14"/>
      <c r="C138" s="238">
        <v>630</v>
      </c>
      <c r="D138" s="37"/>
      <c r="E138" s="246">
        <v>2710</v>
      </c>
      <c r="F138" s="203">
        <f t="shared" si="6"/>
        <v>4.301587301587301</v>
      </c>
    </row>
    <row r="139" spans="1:6" ht="15">
      <c r="A139" s="147" t="s">
        <v>121</v>
      </c>
      <c r="B139" s="14"/>
      <c r="C139" s="238">
        <v>133</v>
      </c>
      <c r="D139" s="118"/>
      <c r="E139" s="246">
        <v>1100</v>
      </c>
      <c r="F139" s="203">
        <f t="shared" si="6"/>
        <v>8.270676691729323</v>
      </c>
    </row>
    <row r="140" spans="1:6" ht="15">
      <c r="A140" s="147" t="s">
        <v>122</v>
      </c>
      <c r="B140" s="14"/>
      <c r="C140" s="119"/>
      <c r="D140" s="118"/>
      <c r="E140" s="120"/>
      <c r="F140" s="203">
        <f t="shared" si="6"/>
      </c>
    </row>
    <row r="141" spans="1:6" ht="15">
      <c r="A141" s="147" t="s">
        <v>123</v>
      </c>
      <c r="B141" s="14"/>
      <c r="C141" s="238">
        <v>24</v>
      </c>
      <c r="D141" s="118"/>
      <c r="E141" s="246">
        <v>110</v>
      </c>
      <c r="F141" s="203">
        <f t="shared" si="6"/>
        <v>4.583333333333333</v>
      </c>
    </row>
    <row r="142" spans="1:6" ht="15">
      <c r="A142" s="147" t="s">
        <v>124</v>
      </c>
      <c r="B142" s="14"/>
      <c r="C142" s="238">
        <v>30</v>
      </c>
      <c r="D142" s="118"/>
      <c r="E142" s="246">
        <v>225</v>
      </c>
      <c r="F142" s="203">
        <f t="shared" si="6"/>
        <v>7.5</v>
      </c>
    </row>
    <row r="143" spans="1:6" ht="15">
      <c r="A143" s="147" t="s">
        <v>125</v>
      </c>
      <c r="B143" s="14"/>
      <c r="C143" s="15"/>
      <c r="D143" s="37"/>
      <c r="E143" s="38"/>
      <c r="F143" s="203">
        <f t="shared" si="6"/>
      </c>
    </row>
    <row r="144" spans="1:6" ht="15">
      <c r="A144" s="147" t="s">
        <v>126</v>
      </c>
      <c r="B144" s="14"/>
      <c r="C144" s="238">
        <v>851</v>
      </c>
      <c r="D144" s="37"/>
      <c r="E144" s="246">
        <v>1276</v>
      </c>
      <c r="F144" s="203">
        <f t="shared" si="6"/>
        <v>1.499412455934195</v>
      </c>
    </row>
    <row r="145" spans="1:6" ht="15">
      <c r="A145" s="147" t="s">
        <v>127</v>
      </c>
      <c r="B145" s="14"/>
      <c r="C145" s="15"/>
      <c r="D145" s="37"/>
      <c r="E145" s="38"/>
      <c r="F145" s="203">
        <f t="shared" si="6"/>
      </c>
    </row>
    <row r="146" spans="1:6" ht="15">
      <c r="A146" s="147" t="s">
        <v>128</v>
      </c>
      <c r="B146" s="14"/>
      <c r="C146" s="238">
        <v>1635</v>
      </c>
      <c r="D146" s="37"/>
      <c r="E146" s="246">
        <v>8990</v>
      </c>
      <c r="F146" s="203">
        <f t="shared" si="6"/>
        <v>5.4984709480122325</v>
      </c>
    </row>
    <row r="147" spans="1:6" ht="15">
      <c r="A147" s="147" t="s">
        <v>129</v>
      </c>
      <c r="B147" s="14"/>
      <c r="C147" s="238">
        <v>109</v>
      </c>
      <c r="D147" s="37"/>
      <c r="E147" s="246">
        <v>763</v>
      </c>
      <c r="F147" s="203">
        <f t="shared" si="6"/>
        <v>7</v>
      </c>
    </row>
    <row r="148" spans="1:6" ht="15">
      <c r="A148" s="147" t="s">
        <v>130</v>
      </c>
      <c r="B148" s="14"/>
      <c r="C148" s="238">
        <v>198</v>
      </c>
      <c r="D148" s="37"/>
      <c r="E148" s="246">
        <v>792</v>
      </c>
      <c r="F148" s="203">
        <f t="shared" si="6"/>
        <v>4</v>
      </c>
    </row>
    <row r="149" spans="1:6" ht="15">
      <c r="A149" s="147" t="s">
        <v>131</v>
      </c>
      <c r="B149" s="14"/>
      <c r="C149" s="238">
        <v>18</v>
      </c>
      <c r="D149" s="37"/>
      <c r="E149" s="246">
        <v>100</v>
      </c>
      <c r="F149" s="203">
        <f t="shared" si="6"/>
        <v>5.555555555555555</v>
      </c>
    </row>
    <row r="150" spans="1:6" ht="15">
      <c r="A150" s="147" t="s">
        <v>132</v>
      </c>
      <c r="B150" s="14"/>
      <c r="C150" s="238">
        <v>156</v>
      </c>
      <c r="D150" s="37"/>
      <c r="E150" s="246">
        <v>492</v>
      </c>
      <c r="F150" s="203">
        <f t="shared" si="6"/>
        <v>3.1538461538461537</v>
      </c>
    </row>
    <row r="151" spans="1:6" ht="15">
      <c r="A151" s="147" t="s">
        <v>133</v>
      </c>
      <c r="B151" s="14"/>
      <c r="C151" s="15"/>
      <c r="D151" s="37"/>
      <c r="E151" s="38"/>
      <c r="F151" s="203">
        <f t="shared" si="6"/>
      </c>
    </row>
    <row r="152" spans="1:6" ht="15">
      <c r="A152" s="147" t="s">
        <v>134</v>
      </c>
      <c r="B152" s="14"/>
      <c r="C152" s="238">
        <v>82</v>
      </c>
      <c r="D152" s="37"/>
      <c r="E152" s="246">
        <v>656</v>
      </c>
      <c r="F152" s="203">
        <f t="shared" si="6"/>
        <v>8</v>
      </c>
    </row>
    <row r="153" spans="1:6" ht="15">
      <c r="A153" s="147" t="s">
        <v>135</v>
      </c>
      <c r="B153" s="14"/>
      <c r="C153" s="15"/>
      <c r="D153" s="37"/>
      <c r="E153" s="38"/>
      <c r="F153" s="203">
        <f t="shared" si="6"/>
      </c>
    </row>
    <row r="154" spans="1:6" ht="15">
      <c r="A154" s="147" t="s">
        <v>136</v>
      </c>
      <c r="B154" s="14"/>
      <c r="C154" s="238">
        <v>252</v>
      </c>
      <c r="D154" s="37"/>
      <c r="E154" s="246">
        <v>136</v>
      </c>
      <c r="F154" s="203">
        <f t="shared" si="6"/>
        <v>0.5396825396825397</v>
      </c>
    </row>
    <row r="155" spans="1:6" ht="15">
      <c r="A155" s="147" t="s">
        <v>137</v>
      </c>
      <c r="B155" s="14"/>
      <c r="C155" s="238">
        <v>90</v>
      </c>
      <c r="D155" s="37"/>
      <c r="E155" s="246">
        <v>135</v>
      </c>
      <c r="F155" s="203">
        <f t="shared" si="6"/>
        <v>1.5</v>
      </c>
    </row>
    <row r="156" spans="1:6" ht="15">
      <c r="A156" s="147" t="s">
        <v>138</v>
      </c>
      <c r="B156" s="14"/>
      <c r="C156" s="238">
        <v>13</v>
      </c>
      <c r="D156" s="37"/>
      <c r="E156" s="246">
        <v>17</v>
      </c>
      <c r="F156" s="203">
        <f aca="true" t="shared" si="7" ref="F156:F180">IF((C156+B156)&gt;0,(E156+D156)/(C156+B156),"")</f>
        <v>1.3076923076923077</v>
      </c>
    </row>
    <row r="157" spans="1:6" ht="15">
      <c r="A157" s="147" t="s">
        <v>139</v>
      </c>
      <c r="B157" s="14"/>
      <c r="C157" s="238">
        <v>70</v>
      </c>
      <c r="D157" s="37"/>
      <c r="E157" s="246">
        <v>56</v>
      </c>
      <c r="F157" s="203">
        <f t="shared" si="7"/>
        <v>0.8</v>
      </c>
    </row>
    <row r="158" spans="1:6" ht="15">
      <c r="A158" s="147" t="s">
        <v>140</v>
      </c>
      <c r="B158" s="14"/>
      <c r="C158" s="238">
        <v>150</v>
      </c>
      <c r="D158" s="37"/>
      <c r="E158" s="246">
        <v>203</v>
      </c>
      <c r="F158" s="203">
        <f t="shared" si="7"/>
        <v>1.3533333333333333</v>
      </c>
    </row>
    <row r="159" spans="1:6" ht="15">
      <c r="A159" s="147" t="s">
        <v>141</v>
      </c>
      <c r="B159" s="14"/>
      <c r="C159" s="238">
        <v>1020</v>
      </c>
      <c r="D159" s="37"/>
      <c r="E159" s="246">
        <v>3260</v>
      </c>
      <c r="F159" s="203">
        <f t="shared" si="7"/>
        <v>3.196078431372549</v>
      </c>
    </row>
    <row r="160" spans="1:6" ht="15">
      <c r="A160" s="147" t="s">
        <v>142</v>
      </c>
      <c r="B160" s="14"/>
      <c r="C160" s="15"/>
      <c r="D160" s="37"/>
      <c r="E160" s="38"/>
      <c r="F160" s="203">
        <f t="shared" si="7"/>
      </c>
    </row>
    <row r="161" spans="1:6" ht="15">
      <c r="A161" s="147" t="s">
        <v>143</v>
      </c>
      <c r="B161" s="14"/>
      <c r="C161" s="238">
        <v>24</v>
      </c>
      <c r="D161" s="37"/>
      <c r="E161" s="246">
        <v>16</v>
      </c>
      <c r="F161" s="203">
        <f t="shared" si="7"/>
        <v>0.6666666666666666</v>
      </c>
    </row>
    <row r="162" spans="1:6" ht="15">
      <c r="A162" s="147" t="s">
        <v>144</v>
      </c>
      <c r="B162" s="14"/>
      <c r="C162" s="238">
        <v>495</v>
      </c>
      <c r="D162" s="37"/>
      <c r="E162" s="246">
        <v>320</v>
      </c>
      <c r="F162" s="203">
        <f t="shared" si="7"/>
        <v>0.6464646464646465</v>
      </c>
    </row>
    <row r="163" spans="1:6" ht="15">
      <c r="A163" s="147" t="s">
        <v>145</v>
      </c>
      <c r="B163" s="14"/>
      <c r="C163" s="238">
        <v>4603</v>
      </c>
      <c r="D163" s="37"/>
      <c r="E163" s="246">
        <v>6200</v>
      </c>
      <c r="F163" s="203">
        <f t="shared" si="7"/>
        <v>1.346947642841625</v>
      </c>
    </row>
    <row r="164" spans="1:6" ht="15">
      <c r="A164" s="147" t="s">
        <v>146</v>
      </c>
      <c r="B164" s="14"/>
      <c r="C164" s="238">
        <v>14</v>
      </c>
      <c r="D164" s="37"/>
      <c r="E164" s="246">
        <v>28</v>
      </c>
      <c r="F164" s="203">
        <f t="shared" si="7"/>
        <v>2</v>
      </c>
    </row>
    <row r="165" spans="1:6" ht="15">
      <c r="A165" s="147" t="s">
        <v>147</v>
      </c>
      <c r="B165" s="14"/>
      <c r="C165" s="15"/>
      <c r="D165" s="37"/>
      <c r="E165" s="38"/>
      <c r="F165" s="203">
        <f t="shared" si="7"/>
      </c>
    </row>
    <row r="166" spans="1:6" ht="15">
      <c r="A166" s="147" t="s">
        <v>148</v>
      </c>
      <c r="B166" s="14"/>
      <c r="C166" s="238">
        <v>137</v>
      </c>
      <c r="D166" s="37"/>
      <c r="E166" s="246">
        <v>247</v>
      </c>
      <c r="F166" s="203">
        <f t="shared" si="7"/>
        <v>1.802919708029197</v>
      </c>
    </row>
    <row r="167" spans="1:6" ht="15">
      <c r="A167" s="147" t="s">
        <v>149</v>
      </c>
      <c r="B167" s="14"/>
      <c r="C167" s="15"/>
      <c r="D167" s="37"/>
      <c r="E167" s="38"/>
      <c r="F167" s="203">
        <f t="shared" si="7"/>
      </c>
    </row>
    <row r="168" spans="1:6" ht="15">
      <c r="A168" s="147" t="s">
        <v>150</v>
      </c>
      <c r="B168" s="14"/>
      <c r="C168" s="15"/>
      <c r="D168" s="37"/>
      <c r="E168" s="38"/>
      <c r="F168" s="203">
        <f t="shared" si="7"/>
      </c>
    </row>
    <row r="169" spans="1:6" ht="15">
      <c r="A169" s="147" t="s">
        <v>151</v>
      </c>
      <c r="B169" s="14"/>
      <c r="C169" s="15"/>
      <c r="D169" s="37"/>
      <c r="E169" s="38"/>
      <c r="F169" s="203">
        <f t="shared" si="7"/>
      </c>
    </row>
    <row r="170" spans="1:6" ht="15">
      <c r="A170" s="147" t="s">
        <v>152</v>
      </c>
      <c r="B170" s="14"/>
      <c r="C170" s="238">
        <v>17</v>
      </c>
      <c r="D170" s="37"/>
      <c r="E170" s="246">
        <v>24</v>
      </c>
      <c r="F170" s="203">
        <f t="shared" si="7"/>
        <v>1.411764705882353</v>
      </c>
    </row>
    <row r="171" spans="1:6" ht="15">
      <c r="A171" s="147" t="s">
        <v>153</v>
      </c>
      <c r="B171" s="23"/>
      <c r="C171" s="238">
        <v>27</v>
      </c>
      <c r="D171" s="54"/>
      <c r="E171" s="246">
        <v>27</v>
      </c>
      <c r="F171" s="203">
        <f t="shared" si="7"/>
        <v>1</v>
      </c>
    </row>
    <row r="172" spans="1:6" ht="15">
      <c r="A172" s="147" t="s">
        <v>154</v>
      </c>
      <c r="B172" s="23"/>
      <c r="C172" s="24"/>
      <c r="D172" s="54"/>
      <c r="E172" s="40"/>
      <c r="F172" s="203">
        <f t="shared" si="7"/>
      </c>
    </row>
    <row r="173" spans="1:6" ht="15">
      <c r="A173" s="147" t="s">
        <v>155</v>
      </c>
      <c r="B173" s="23"/>
      <c r="C173" s="24"/>
      <c r="D173" s="54"/>
      <c r="E173" s="40"/>
      <c r="F173" s="203">
        <f t="shared" si="7"/>
      </c>
    </row>
    <row r="174" spans="1:6" ht="15">
      <c r="A174" s="147" t="s">
        <v>156</v>
      </c>
      <c r="B174" s="23"/>
      <c r="C174" s="243">
        <v>472</v>
      </c>
      <c r="D174" s="54"/>
      <c r="E174" s="251">
        <v>1062</v>
      </c>
      <c r="F174" s="203">
        <f t="shared" si="7"/>
        <v>2.25</v>
      </c>
    </row>
    <row r="175" spans="1:6" ht="15">
      <c r="A175" s="147" t="s">
        <v>157</v>
      </c>
      <c r="B175" s="23"/>
      <c r="C175" s="243">
        <v>46</v>
      </c>
      <c r="D175" s="54"/>
      <c r="E175" s="251">
        <v>138</v>
      </c>
      <c r="F175" s="203">
        <f t="shared" si="7"/>
        <v>3</v>
      </c>
    </row>
    <row r="176" spans="1:6" ht="15">
      <c r="A176" s="147" t="s">
        <v>158</v>
      </c>
      <c r="B176" s="23"/>
      <c r="C176" s="24"/>
      <c r="D176" s="54"/>
      <c r="E176" s="40"/>
      <c r="F176" s="203">
        <f t="shared" si="7"/>
      </c>
    </row>
    <row r="177" spans="1:6" ht="15">
      <c r="A177" s="147" t="s">
        <v>159</v>
      </c>
      <c r="B177" s="23"/>
      <c r="C177" s="24"/>
      <c r="D177" s="54"/>
      <c r="E177" s="40"/>
      <c r="F177" s="203">
        <f t="shared" si="7"/>
      </c>
    </row>
    <row r="178" spans="1:6" ht="15">
      <c r="A178" s="147"/>
      <c r="B178" s="23"/>
      <c r="C178" s="24"/>
      <c r="D178" s="54"/>
      <c r="E178" s="40"/>
      <c r="F178" s="203">
        <f t="shared" si="7"/>
      </c>
    </row>
    <row r="179" spans="1:6" ht="15">
      <c r="A179" s="147"/>
      <c r="B179" s="23"/>
      <c r="C179" s="24"/>
      <c r="D179" s="54"/>
      <c r="E179" s="40"/>
      <c r="F179" s="203">
        <f t="shared" si="7"/>
      </c>
    </row>
    <row r="180" spans="1:6" ht="15.75" thickBot="1">
      <c r="A180" s="147"/>
      <c r="B180" s="23"/>
      <c r="C180" s="24"/>
      <c r="D180" s="54"/>
      <c r="E180" s="40"/>
      <c r="F180" s="203">
        <f t="shared" si="7"/>
      </c>
    </row>
    <row r="181" spans="1:6" ht="15.75" thickBot="1">
      <c r="A181" s="165" t="s">
        <v>160</v>
      </c>
      <c r="B181" s="60">
        <f>SUM(B125:B180)</f>
        <v>0</v>
      </c>
      <c r="C181" s="61">
        <f>SUM(C125:C180)</f>
        <v>16520</v>
      </c>
      <c r="D181" s="125"/>
      <c r="E181" s="126"/>
      <c r="F181" s="129"/>
    </row>
    <row r="182" spans="1:6" ht="15">
      <c r="A182" s="166" t="s">
        <v>11</v>
      </c>
      <c r="B182" s="83"/>
      <c r="C182" s="84"/>
      <c r="D182" s="1"/>
      <c r="E182" s="1"/>
      <c r="F182" s="217"/>
    </row>
    <row r="183" spans="1:6" ht="18">
      <c r="A183" s="167" t="s">
        <v>161</v>
      </c>
      <c r="B183" s="85"/>
      <c r="C183" s="86"/>
      <c r="D183" s="86"/>
      <c r="E183" s="86"/>
      <c r="F183" s="218"/>
    </row>
    <row r="184" spans="1:6" ht="15.75" thickBot="1">
      <c r="A184" s="168" t="s">
        <v>162</v>
      </c>
      <c r="B184" s="87"/>
      <c r="C184" s="88"/>
      <c r="D184" s="88"/>
      <c r="E184" s="88"/>
      <c r="F184" s="219"/>
    </row>
    <row r="185" spans="1:6" ht="15">
      <c r="A185" s="146" t="s">
        <v>163</v>
      </c>
      <c r="B185" s="11"/>
      <c r="C185" s="245">
        <v>374</v>
      </c>
      <c r="D185" s="35"/>
      <c r="E185" s="252">
        <v>1122</v>
      </c>
      <c r="F185" s="198">
        <f>IF((C185+B185)&gt;0,(E185+D185)/(C185+B185),"")</f>
        <v>3</v>
      </c>
    </row>
    <row r="186" spans="1:6" ht="15">
      <c r="A186" s="147" t="s">
        <v>164</v>
      </c>
      <c r="B186" s="14"/>
      <c r="C186" s="238">
        <v>195</v>
      </c>
      <c r="D186" s="37"/>
      <c r="E186" s="246">
        <v>49</v>
      </c>
      <c r="F186" s="203">
        <f>IF((C186+B186)&gt;0,(E186+D186)/(C186+B186),"")</f>
        <v>0.2512820512820513</v>
      </c>
    </row>
    <row r="187" spans="1:6" ht="15">
      <c r="A187" s="147" t="s">
        <v>165</v>
      </c>
      <c r="B187" s="23"/>
      <c r="C187" s="14">
        <v>60</v>
      </c>
      <c r="D187" s="54"/>
      <c r="E187" s="251">
        <v>78</v>
      </c>
      <c r="F187" s="203">
        <f>IF((C187+B187)&gt;0,(E187+D187)/(C187+B187),"")</f>
        <v>1.3</v>
      </c>
    </row>
    <row r="188" spans="1:6" ht="15">
      <c r="A188" s="147" t="s">
        <v>166</v>
      </c>
      <c r="B188" s="14"/>
      <c r="C188" s="15"/>
      <c r="D188" s="37"/>
      <c r="E188" s="38"/>
      <c r="F188" s="203">
        <f>IF((C188+B188)&gt;0,(E188+D188)/(C188+B188),"")</f>
      </c>
    </row>
    <row r="189" spans="1:6" ht="15.75" thickBot="1">
      <c r="A189" s="147" t="s">
        <v>11</v>
      </c>
      <c r="B189" s="23"/>
      <c r="C189" s="24"/>
      <c r="D189" s="54"/>
      <c r="E189" s="40"/>
      <c r="F189" s="203">
        <f>IF((C189+B189)&gt;0,(E189+D189)/(C189+B189),"")</f>
      </c>
    </row>
    <row r="190" spans="1:6" ht="15.75" thickBot="1">
      <c r="A190" s="140" t="s">
        <v>167</v>
      </c>
      <c r="B190" s="89">
        <f>SUM(B185:B189)</f>
        <v>0</v>
      </c>
      <c r="C190" s="90">
        <f>SUM(C185:C189)</f>
        <v>629</v>
      </c>
      <c r="D190" s="91"/>
      <c r="E190" s="92"/>
      <c r="F190" s="220"/>
    </row>
    <row r="191" spans="1:6" ht="15">
      <c r="A191" s="169" t="s">
        <v>11</v>
      </c>
      <c r="B191" s="93"/>
      <c r="C191" s="94"/>
      <c r="D191" s="94"/>
      <c r="E191" s="94"/>
      <c r="F191" s="221"/>
    </row>
    <row r="192" spans="1:6" ht="15.75" thickBot="1">
      <c r="A192" s="145" t="s">
        <v>168</v>
      </c>
      <c r="B192" s="70"/>
      <c r="C192" s="71"/>
      <c r="D192" s="71"/>
      <c r="E192" s="71"/>
      <c r="F192" s="222"/>
    </row>
    <row r="193" spans="1:6" ht="15">
      <c r="A193" s="146" t="s">
        <v>169</v>
      </c>
      <c r="B193" s="11"/>
      <c r="C193" s="245">
        <v>277</v>
      </c>
      <c r="D193" s="35"/>
      <c r="E193" s="252">
        <v>415</v>
      </c>
      <c r="F193" s="198">
        <f aca="true" t="shared" si="8" ref="F193:F200">IF((C193+B193)&gt;0,(E193+D193)/(C193+B193),"")</f>
        <v>1.4981949458483754</v>
      </c>
    </row>
    <row r="194" spans="1:6" ht="15">
      <c r="A194" s="147" t="s">
        <v>170</v>
      </c>
      <c r="B194" s="14"/>
      <c r="C194" s="15"/>
      <c r="D194" s="37"/>
      <c r="E194" s="38"/>
      <c r="F194" s="203">
        <f t="shared" si="8"/>
      </c>
    </row>
    <row r="195" spans="1:6" ht="15">
      <c r="A195" s="147" t="s">
        <v>171</v>
      </c>
      <c r="B195" s="14"/>
      <c r="C195" s="238">
        <v>36</v>
      </c>
      <c r="D195" s="37"/>
      <c r="E195" s="246">
        <v>45</v>
      </c>
      <c r="F195" s="203">
        <f t="shared" si="8"/>
        <v>1.25</v>
      </c>
    </row>
    <row r="196" spans="1:6" ht="15">
      <c r="A196" s="147" t="s">
        <v>172</v>
      </c>
      <c r="B196" s="14"/>
      <c r="C196" s="238">
        <v>1172</v>
      </c>
      <c r="D196" s="37"/>
      <c r="E196" s="246">
        <v>1172</v>
      </c>
      <c r="F196" s="203">
        <f t="shared" si="8"/>
        <v>1</v>
      </c>
    </row>
    <row r="197" spans="1:6" ht="15">
      <c r="A197" s="147" t="s">
        <v>173</v>
      </c>
      <c r="B197" s="14"/>
      <c r="C197" s="15"/>
      <c r="D197" s="37"/>
      <c r="E197" s="38"/>
      <c r="F197" s="203">
        <f t="shared" si="8"/>
      </c>
    </row>
    <row r="198" spans="1:6" ht="15">
      <c r="A198" s="147" t="s">
        <v>174</v>
      </c>
      <c r="B198" s="14"/>
      <c r="C198" s="14">
        <v>30</v>
      </c>
      <c r="D198" s="37"/>
      <c r="E198" s="246">
        <v>11</v>
      </c>
      <c r="F198" s="203">
        <f t="shared" si="8"/>
        <v>0.36666666666666664</v>
      </c>
    </row>
    <row r="199" spans="1:6" ht="15">
      <c r="A199" s="147" t="s">
        <v>175</v>
      </c>
      <c r="B199" s="14"/>
      <c r="C199" s="15"/>
      <c r="D199" s="37"/>
      <c r="E199" s="38"/>
      <c r="F199" s="203">
        <f t="shared" si="8"/>
      </c>
    </row>
    <row r="200" spans="1:6" ht="15">
      <c r="A200" s="147" t="s">
        <v>176</v>
      </c>
      <c r="B200" s="14"/>
      <c r="C200" s="238">
        <v>40</v>
      </c>
      <c r="D200" s="37"/>
      <c r="E200" s="246">
        <v>52</v>
      </c>
      <c r="F200" s="203">
        <f t="shared" si="8"/>
        <v>1.3</v>
      </c>
    </row>
    <row r="201" spans="1:6" ht="15">
      <c r="A201" s="147" t="s">
        <v>177</v>
      </c>
      <c r="B201" s="23"/>
      <c r="C201" s="24"/>
      <c r="D201" s="54"/>
      <c r="E201" s="40"/>
      <c r="F201" s="203"/>
    </row>
    <row r="202" spans="1:6" ht="15">
      <c r="A202" s="147" t="s">
        <v>178</v>
      </c>
      <c r="B202" s="23"/>
      <c r="C202" s="24"/>
      <c r="D202" s="54"/>
      <c r="E202" s="40"/>
      <c r="F202" s="203"/>
    </row>
    <row r="203" spans="1:6" ht="15">
      <c r="A203" s="147" t="s">
        <v>11</v>
      </c>
      <c r="B203" s="23"/>
      <c r="C203" s="24"/>
      <c r="D203" s="54"/>
      <c r="E203" s="40"/>
      <c r="F203" s="203"/>
    </row>
    <row r="204" spans="1:6" ht="15">
      <c r="A204" s="147" t="s">
        <v>11</v>
      </c>
      <c r="B204" s="23"/>
      <c r="C204" s="24"/>
      <c r="D204" s="54"/>
      <c r="E204" s="40"/>
      <c r="F204" s="203"/>
    </row>
    <row r="205" spans="1:6" ht="15">
      <c r="A205" s="147" t="s">
        <v>11</v>
      </c>
      <c r="B205" s="23"/>
      <c r="C205" s="24"/>
      <c r="D205" s="54"/>
      <c r="E205" s="40"/>
      <c r="F205" s="203"/>
    </row>
    <row r="206" spans="1:6" ht="15.75" thickBot="1">
      <c r="A206" s="147" t="s">
        <v>11</v>
      </c>
      <c r="B206" s="23"/>
      <c r="C206" s="24"/>
      <c r="D206" s="54"/>
      <c r="E206" s="40"/>
      <c r="F206" s="203">
        <f>IF((C206+B206)&gt;0,(E206+D206)/(C206+B206),"")</f>
      </c>
    </row>
    <row r="207" spans="1:6" ht="15.75" thickBot="1">
      <c r="A207" s="140" t="s">
        <v>179</v>
      </c>
      <c r="B207" s="89">
        <f>SUM(B193:B206)</f>
        <v>0</v>
      </c>
      <c r="C207" s="90">
        <f>SUM(C193:C206)</f>
        <v>1555</v>
      </c>
      <c r="D207" s="91"/>
      <c r="E207" s="92"/>
      <c r="F207" s="220"/>
    </row>
    <row r="208" spans="1:6" ht="15">
      <c r="A208" s="170" t="s">
        <v>11</v>
      </c>
      <c r="B208" s="93"/>
      <c r="C208" s="94"/>
      <c r="D208" s="94"/>
      <c r="E208" s="94"/>
      <c r="F208" s="221"/>
    </row>
    <row r="209" spans="1:6" ht="15.75" thickBot="1">
      <c r="A209" s="171" t="s">
        <v>180</v>
      </c>
      <c r="B209" s="49"/>
      <c r="C209" s="50"/>
      <c r="D209" s="50"/>
      <c r="E209" s="50"/>
      <c r="F209" s="208"/>
    </row>
    <row r="210" spans="1:6" ht="15">
      <c r="A210" s="146" t="s">
        <v>181</v>
      </c>
      <c r="B210" s="11"/>
      <c r="C210" s="245">
        <v>2230</v>
      </c>
      <c r="D210" s="35"/>
      <c r="E210" s="252">
        <v>446</v>
      </c>
      <c r="F210" s="198">
        <f>IF((C210+B210)&gt;0,(E210+D210)/(C210+B210),"")</f>
        <v>0.2</v>
      </c>
    </row>
    <row r="211" spans="1:6" ht="15">
      <c r="A211" s="147" t="s">
        <v>182</v>
      </c>
      <c r="B211" s="14"/>
      <c r="C211" s="238">
        <v>30</v>
      </c>
      <c r="D211" s="37"/>
      <c r="E211" s="246">
        <v>6</v>
      </c>
      <c r="F211" s="203">
        <f>IF((C211+B211)&gt;0,(E211+D211)/(C211+B211),"")</f>
        <v>0.2</v>
      </c>
    </row>
    <row r="212" spans="1:6" ht="15">
      <c r="A212" s="147" t="s">
        <v>183</v>
      </c>
      <c r="B212" s="242">
        <v>15720</v>
      </c>
      <c r="C212" s="238">
        <v>2050</v>
      </c>
      <c r="D212" s="248">
        <v>1572</v>
      </c>
      <c r="E212" s="246">
        <v>512</v>
      </c>
      <c r="F212" s="203">
        <f>IF((C212+B212)&gt;0,(E212+D212)/(C212+B212),"")</f>
        <v>0.1172763083849184</v>
      </c>
    </row>
    <row r="213" spans="1:7" ht="15">
      <c r="A213" s="147" t="s">
        <v>184</v>
      </c>
      <c r="B213" s="242">
        <v>120</v>
      </c>
      <c r="C213" s="15"/>
      <c r="D213" s="248">
        <v>30</v>
      </c>
      <c r="E213" s="38"/>
      <c r="F213" s="203">
        <f>IF((C213+B213)&gt;0,(E213+D213)/(C213+B213),"")</f>
        <v>0.25</v>
      </c>
      <c r="G213" s="235"/>
    </row>
    <row r="214" spans="1:6" ht="15.75" thickBot="1">
      <c r="A214" s="147" t="s">
        <v>185</v>
      </c>
      <c r="B214" s="247"/>
      <c r="C214" s="24"/>
      <c r="D214" s="54"/>
      <c r="E214" s="40"/>
      <c r="F214" s="203">
        <f>IF((C214+B214)&gt;0,(E214+D214)/(C214+B214),"")</f>
      </c>
    </row>
    <row r="215" spans="1:6" ht="15.75" thickBot="1">
      <c r="A215" s="172" t="s">
        <v>186</v>
      </c>
      <c r="B215" s="89">
        <f>SUM(B210:B214)</f>
        <v>15840</v>
      </c>
      <c r="C215" s="90">
        <f>SUM(C210:C214)</f>
        <v>4310</v>
      </c>
      <c r="D215" s="91"/>
      <c r="E215" s="92"/>
      <c r="F215" s="220"/>
    </row>
    <row r="216" spans="1:6" ht="15">
      <c r="A216" s="173" t="s">
        <v>11</v>
      </c>
      <c r="B216" s="93"/>
      <c r="C216" s="94"/>
      <c r="D216" s="94"/>
      <c r="E216" s="94"/>
      <c r="F216" s="221"/>
    </row>
    <row r="217" spans="1:6" ht="15.75" thickBot="1">
      <c r="A217" s="174" t="s">
        <v>187</v>
      </c>
      <c r="B217" s="87"/>
      <c r="C217" s="88"/>
      <c r="D217" s="88"/>
      <c r="E217" s="88"/>
      <c r="F217" s="223"/>
    </row>
    <row r="218" spans="1:6" ht="15">
      <c r="A218" s="146" t="s">
        <v>188</v>
      </c>
      <c r="B218" s="11"/>
      <c r="C218" s="12"/>
      <c r="D218" s="35"/>
      <c r="E218" s="36"/>
      <c r="F218" s="198">
        <f aca="true" t="shared" si="9" ref="F218:F223">IF((C218+B218)&gt;0,(E218+D218)/(C218+B218),"")</f>
      </c>
    </row>
    <row r="219" spans="1:6" ht="15">
      <c r="A219" s="147" t="s">
        <v>189</v>
      </c>
      <c r="B219" s="14"/>
      <c r="C219" s="15"/>
      <c r="D219" s="37"/>
      <c r="E219" s="38"/>
      <c r="F219" s="203">
        <f t="shared" si="9"/>
      </c>
    </row>
    <row r="220" spans="1:6" ht="15">
      <c r="A220" s="147" t="s">
        <v>190</v>
      </c>
      <c r="B220" s="14"/>
      <c r="C220" s="15"/>
      <c r="D220" s="37"/>
      <c r="E220" s="38"/>
      <c r="F220" s="203">
        <f t="shared" si="9"/>
      </c>
    </row>
    <row r="221" spans="1:6" ht="15">
      <c r="A221" s="147" t="s">
        <v>191</v>
      </c>
      <c r="B221" s="14"/>
      <c r="C221" s="15"/>
      <c r="D221" s="37"/>
      <c r="E221" s="38"/>
      <c r="F221" s="203">
        <f t="shared" si="9"/>
      </c>
    </row>
    <row r="222" spans="1:6" ht="15">
      <c r="A222" s="147" t="s">
        <v>192</v>
      </c>
      <c r="B222" s="14"/>
      <c r="C222" s="15"/>
      <c r="D222" s="37"/>
      <c r="E222" s="38"/>
      <c r="F222" s="203">
        <f t="shared" si="9"/>
      </c>
    </row>
    <row r="223" spans="1:6" ht="15">
      <c r="A223" s="147" t="s">
        <v>193</v>
      </c>
      <c r="B223" s="14"/>
      <c r="C223" s="15"/>
      <c r="D223" s="37"/>
      <c r="E223" s="38"/>
      <c r="F223" s="203">
        <f t="shared" si="9"/>
      </c>
    </row>
    <row r="224" spans="1:6" ht="15">
      <c r="A224" s="147" t="s">
        <v>194</v>
      </c>
      <c r="B224" s="23"/>
      <c r="C224" s="24"/>
      <c r="D224" s="54"/>
      <c r="E224" s="40"/>
      <c r="F224" s="203"/>
    </row>
    <row r="225" spans="1:6" ht="15">
      <c r="A225" s="147" t="s">
        <v>11</v>
      </c>
      <c r="B225" s="23"/>
      <c r="C225" s="24"/>
      <c r="D225" s="54"/>
      <c r="E225" s="40"/>
      <c r="F225" s="203"/>
    </row>
    <row r="226" spans="1:6" ht="15.75" thickBot="1">
      <c r="A226" s="147" t="s">
        <v>11</v>
      </c>
      <c r="B226" s="23"/>
      <c r="C226" s="24"/>
      <c r="D226" s="54"/>
      <c r="E226" s="40"/>
      <c r="F226" s="203">
        <f>IF((C226+B226)&gt;0,(E226+D226)/(C226+B226),"")</f>
      </c>
    </row>
    <row r="227" spans="1:6" ht="15.75" thickBot="1">
      <c r="A227" s="172" t="s">
        <v>195</v>
      </c>
      <c r="B227" s="89">
        <f>SUM(B218:B226)</f>
        <v>0</v>
      </c>
      <c r="C227" s="90">
        <f>SUM(C218:C226)</f>
        <v>0</v>
      </c>
      <c r="D227" s="91"/>
      <c r="E227" s="92"/>
      <c r="F227" s="220"/>
    </row>
    <row r="228" spans="1:6" ht="15">
      <c r="A228" s="173" t="s">
        <v>11</v>
      </c>
      <c r="B228" s="93"/>
      <c r="C228" s="94"/>
      <c r="D228" s="94"/>
      <c r="E228" s="94"/>
      <c r="F228" s="221"/>
    </row>
    <row r="229" spans="1:6" ht="15.75" thickBot="1">
      <c r="A229" s="152" t="s">
        <v>196</v>
      </c>
      <c r="B229" s="33"/>
      <c r="C229" s="34"/>
      <c r="D229" s="34"/>
      <c r="E229" s="34"/>
      <c r="F229" s="202"/>
    </row>
    <row r="230" spans="1:6" ht="15">
      <c r="A230" s="146" t="s">
        <v>197</v>
      </c>
      <c r="B230" s="11"/>
      <c r="C230" s="12"/>
      <c r="D230" s="35"/>
      <c r="E230" s="36"/>
      <c r="F230" s="198">
        <f aca="true" t="shared" si="10" ref="F230:F251">IF((C230+B230)&gt;0,(E230+D230)/(C230+B230),"")</f>
      </c>
    </row>
    <row r="231" spans="1:6" ht="15">
      <c r="A231" s="147" t="s">
        <v>198</v>
      </c>
      <c r="B231" s="242">
        <v>40</v>
      </c>
      <c r="C231" s="15"/>
      <c r="D231" s="248">
        <v>34</v>
      </c>
      <c r="E231" s="38"/>
      <c r="F231" s="198">
        <f t="shared" si="10"/>
        <v>0.85</v>
      </c>
    </row>
    <row r="232" spans="1:6" ht="15">
      <c r="A232" s="147" t="s">
        <v>199</v>
      </c>
      <c r="B232" s="14"/>
      <c r="C232" s="15"/>
      <c r="D232" s="37"/>
      <c r="E232" s="38"/>
      <c r="F232" s="198">
        <f t="shared" si="10"/>
      </c>
    </row>
    <row r="233" spans="1:6" ht="15">
      <c r="A233" s="147" t="s">
        <v>200</v>
      </c>
      <c r="B233" s="14"/>
      <c r="C233" s="15"/>
      <c r="D233" s="37"/>
      <c r="E233" s="38"/>
      <c r="F233" s="198">
        <f t="shared" si="10"/>
      </c>
    </row>
    <row r="234" spans="1:6" ht="15">
      <c r="A234" s="147" t="s">
        <v>201</v>
      </c>
      <c r="B234" s="14"/>
      <c r="C234" s="15"/>
      <c r="D234" s="37"/>
      <c r="E234" s="38"/>
      <c r="F234" s="198">
        <f t="shared" si="10"/>
      </c>
    </row>
    <row r="235" spans="1:6" ht="15">
      <c r="A235" s="147" t="s">
        <v>202</v>
      </c>
      <c r="B235" s="14"/>
      <c r="C235" s="261">
        <v>18</v>
      </c>
      <c r="D235" s="37"/>
      <c r="E235" s="260">
        <v>2.7</v>
      </c>
      <c r="F235" s="198">
        <f t="shared" si="10"/>
        <v>0.15000000000000002</v>
      </c>
    </row>
    <row r="236" spans="1:6" ht="15">
      <c r="A236" s="147" t="s">
        <v>203</v>
      </c>
      <c r="B236" s="14"/>
      <c r="C236" s="15"/>
      <c r="D236" s="37"/>
      <c r="E236" s="38"/>
      <c r="F236" s="198">
        <f t="shared" si="10"/>
      </c>
    </row>
    <row r="237" spans="1:6" ht="15">
      <c r="A237" s="147" t="s">
        <v>204</v>
      </c>
      <c r="B237" s="14"/>
      <c r="C237" s="15"/>
      <c r="D237" s="37"/>
      <c r="E237" s="38"/>
      <c r="F237" s="198">
        <f t="shared" si="10"/>
      </c>
    </row>
    <row r="238" spans="1:6" ht="15">
      <c r="A238" s="147" t="s">
        <v>205</v>
      </c>
      <c r="B238" s="14"/>
      <c r="C238" s="15"/>
      <c r="D238" s="37"/>
      <c r="E238" s="38"/>
      <c r="F238" s="198">
        <f t="shared" si="10"/>
      </c>
    </row>
    <row r="239" spans="1:6" ht="15">
      <c r="A239" s="147" t="s">
        <v>206</v>
      </c>
      <c r="B239" s="14"/>
      <c r="C239" s="15"/>
      <c r="D239" s="37"/>
      <c r="E239" s="38"/>
      <c r="F239" s="198">
        <f t="shared" si="10"/>
      </c>
    </row>
    <row r="240" spans="1:6" ht="15">
      <c r="A240" s="147" t="s">
        <v>207</v>
      </c>
      <c r="B240" s="14"/>
      <c r="C240" s="15"/>
      <c r="D240" s="37"/>
      <c r="E240" s="38"/>
      <c r="F240" s="198">
        <f t="shared" si="10"/>
      </c>
    </row>
    <row r="241" spans="1:6" ht="15">
      <c r="A241" s="147" t="s">
        <v>208</v>
      </c>
      <c r="B241" s="14"/>
      <c r="C241" s="238">
        <v>382</v>
      </c>
      <c r="D241" s="37"/>
      <c r="E241" s="246">
        <v>764</v>
      </c>
      <c r="F241" s="198">
        <f t="shared" si="10"/>
        <v>2</v>
      </c>
    </row>
    <row r="242" spans="1:6" ht="15">
      <c r="A242" s="147" t="s">
        <v>209</v>
      </c>
      <c r="B242" s="14"/>
      <c r="C242" s="15"/>
      <c r="D242" s="37"/>
      <c r="E242" s="38"/>
      <c r="F242" s="198">
        <f t="shared" si="10"/>
      </c>
    </row>
    <row r="243" spans="1:6" ht="15">
      <c r="A243" s="147" t="s">
        <v>210</v>
      </c>
      <c r="B243" s="14"/>
      <c r="C243" s="15"/>
      <c r="D243" s="37"/>
      <c r="E243" s="38"/>
      <c r="F243" s="198">
        <f t="shared" si="10"/>
      </c>
    </row>
    <row r="244" spans="1:6" ht="15">
      <c r="A244" s="147" t="s">
        <v>211</v>
      </c>
      <c r="B244" s="95"/>
      <c r="C244" s="238">
        <v>60</v>
      </c>
      <c r="D244" s="96"/>
      <c r="E244" s="246">
        <v>2400</v>
      </c>
      <c r="F244" s="198">
        <f t="shared" si="10"/>
        <v>40</v>
      </c>
    </row>
    <row r="245" spans="1:6" ht="15">
      <c r="A245" s="147" t="s">
        <v>212</v>
      </c>
      <c r="B245" s="14"/>
      <c r="C245" s="238">
        <v>1750</v>
      </c>
      <c r="D245" s="37"/>
      <c r="E245" s="246">
        <v>2187</v>
      </c>
      <c r="F245" s="198">
        <f t="shared" si="10"/>
        <v>1.2497142857142858</v>
      </c>
    </row>
    <row r="246" spans="1:6" ht="15">
      <c r="A246" s="147" t="s">
        <v>213</v>
      </c>
      <c r="B246" s="14"/>
      <c r="C246" s="15"/>
      <c r="D246" s="37"/>
      <c r="E246" s="38"/>
      <c r="F246" s="198">
        <f t="shared" si="10"/>
      </c>
    </row>
    <row r="247" spans="1:6" ht="15">
      <c r="A247" s="147" t="s">
        <v>214</v>
      </c>
      <c r="B247" s="23"/>
      <c r="C247" s="24"/>
      <c r="D247" s="54"/>
      <c r="E247" s="40"/>
      <c r="F247" s="198">
        <f t="shared" si="10"/>
      </c>
    </row>
    <row r="248" spans="1:6" ht="15">
      <c r="A248" s="147" t="s">
        <v>11</v>
      </c>
      <c r="B248" s="23"/>
      <c r="C248" s="24"/>
      <c r="D248" s="54"/>
      <c r="E248" s="40"/>
      <c r="F248" s="198">
        <f t="shared" si="10"/>
      </c>
    </row>
    <row r="249" spans="1:6" ht="15">
      <c r="A249" s="147" t="s">
        <v>11</v>
      </c>
      <c r="B249" s="23"/>
      <c r="C249" s="24"/>
      <c r="D249" s="54"/>
      <c r="E249" s="40"/>
      <c r="F249" s="198">
        <f t="shared" si="10"/>
      </c>
    </row>
    <row r="250" spans="1:6" ht="15">
      <c r="A250" s="147" t="s">
        <v>11</v>
      </c>
      <c r="B250" s="23"/>
      <c r="C250" s="24"/>
      <c r="D250" s="54"/>
      <c r="E250" s="40"/>
      <c r="F250" s="198">
        <f t="shared" si="10"/>
      </c>
    </row>
    <row r="251" spans="1:6" ht="15.75" thickBot="1">
      <c r="A251" s="147" t="s">
        <v>11</v>
      </c>
      <c r="B251" s="23"/>
      <c r="C251" s="24"/>
      <c r="D251" s="54"/>
      <c r="E251" s="40"/>
      <c r="F251" s="198">
        <f t="shared" si="10"/>
      </c>
    </row>
    <row r="252" spans="1:6" ht="15.75" thickBot="1">
      <c r="A252" s="140" t="s">
        <v>215</v>
      </c>
      <c r="B252" s="97">
        <f>SUM(B230:B251)</f>
        <v>40</v>
      </c>
      <c r="C252" s="98">
        <f>SUM(C230:C251)</f>
        <v>2210</v>
      </c>
      <c r="D252" s="99"/>
      <c r="E252" s="100"/>
      <c r="F252" s="224"/>
    </row>
    <row r="253" spans="1:6" ht="15.75" thickBot="1">
      <c r="A253" s="165" t="s">
        <v>216</v>
      </c>
      <c r="B253" s="44">
        <f>+B190+B207+B215+B227+B252</f>
        <v>15880</v>
      </c>
      <c r="C253" s="44">
        <f>+C190+C207+C215+C227+C252</f>
        <v>8704</v>
      </c>
      <c r="D253" s="45"/>
      <c r="E253" s="46"/>
      <c r="F253" s="129"/>
    </row>
    <row r="254" spans="1:6" ht="15.75">
      <c r="A254" s="175" t="s">
        <v>11</v>
      </c>
      <c r="B254" s="101"/>
      <c r="C254" s="102"/>
      <c r="D254" s="102"/>
      <c r="E254" s="102"/>
      <c r="F254" s="135"/>
    </row>
    <row r="255" spans="1:6" ht="16.5" thickBot="1">
      <c r="A255" s="176" t="s">
        <v>217</v>
      </c>
      <c r="B255" s="103"/>
      <c r="C255" s="104"/>
      <c r="D255" s="104"/>
      <c r="E255" s="104"/>
      <c r="F255" s="225"/>
    </row>
    <row r="256" spans="1:6" ht="30">
      <c r="A256" s="177" t="s">
        <v>218</v>
      </c>
      <c r="B256" s="11"/>
      <c r="C256" s="12"/>
      <c r="D256" s="35"/>
      <c r="E256" s="36"/>
      <c r="F256" s="198">
        <f>IF((C256+B256)&gt;0,(E256+D256)/(C256+B256),"")</f>
      </c>
    </row>
    <row r="257" spans="1:6" ht="30">
      <c r="A257" s="178" t="s">
        <v>219</v>
      </c>
      <c r="B257" s="14"/>
      <c r="C257" s="15"/>
      <c r="D257" s="37"/>
      <c r="E257" s="38"/>
      <c r="F257" s="198">
        <f aca="true" t="shared" si="11" ref="F257:F262">IF((C257+B257)&gt;0,(E257+D257)/(C257+B257),"")</f>
      </c>
    </row>
    <row r="258" spans="1:7" ht="15">
      <c r="A258" s="179" t="s">
        <v>220</v>
      </c>
      <c r="B258" s="242">
        <v>3277</v>
      </c>
      <c r="C258" s="238">
        <v>2185</v>
      </c>
      <c r="D258" s="248">
        <v>3277</v>
      </c>
      <c r="E258" s="246">
        <v>2622</v>
      </c>
      <c r="F258" s="198">
        <f t="shared" si="11"/>
        <v>1.0800073233247895</v>
      </c>
      <c r="G258" s="233"/>
    </row>
    <row r="259" spans="1:7" ht="15">
      <c r="A259" s="179" t="s">
        <v>221</v>
      </c>
      <c r="B259" s="14"/>
      <c r="C259" s="238">
        <v>2209</v>
      </c>
      <c r="D259" s="37"/>
      <c r="E259" s="246">
        <v>5743</v>
      </c>
      <c r="F259" s="198">
        <f t="shared" si="11"/>
        <v>2.599818922589407</v>
      </c>
      <c r="G259" s="233"/>
    </row>
    <row r="260" spans="1:6" ht="15">
      <c r="A260" s="180" t="s">
        <v>222</v>
      </c>
      <c r="B260" s="82"/>
      <c r="C260" s="105"/>
      <c r="D260" s="54"/>
      <c r="E260" s="40"/>
      <c r="F260" s="198">
        <f t="shared" si="11"/>
      </c>
    </row>
    <row r="261" spans="1:6" ht="15">
      <c r="A261" s="179" t="s">
        <v>223</v>
      </c>
      <c r="B261" s="23"/>
      <c r="C261" s="24"/>
      <c r="D261" s="54"/>
      <c r="E261" s="40"/>
      <c r="F261" s="198">
        <f t="shared" si="11"/>
      </c>
    </row>
    <row r="262" spans="1:6" ht="15.75" thickBot="1">
      <c r="A262" s="179" t="s">
        <v>224</v>
      </c>
      <c r="B262" s="23"/>
      <c r="C262" s="24"/>
      <c r="D262" s="54"/>
      <c r="E262" s="40"/>
      <c r="F262" s="198">
        <f t="shared" si="11"/>
      </c>
    </row>
    <row r="263" spans="1:6" ht="15.75" thickBot="1">
      <c r="A263" s="165" t="s">
        <v>225</v>
      </c>
      <c r="B263" s="44">
        <f>SUM(B256:B260)</f>
        <v>3277</v>
      </c>
      <c r="C263" s="44">
        <f>SUM(C256:C260)</f>
        <v>4394</v>
      </c>
      <c r="D263" s="45"/>
      <c r="E263" s="46"/>
      <c r="F263" s="129"/>
    </row>
    <row r="264" spans="1:6" ht="15">
      <c r="A264" s="181" t="s">
        <v>11</v>
      </c>
      <c r="B264" s="64"/>
      <c r="C264" s="65"/>
      <c r="D264" s="65"/>
      <c r="E264" s="106"/>
      <c r="F264" s="211"/>
    </row>
    <row r="265" spans="1:6" ht="15.75" thickBot="1">
      <c r="A265" s="159" t="s">
        <v>226</v>
      </c>
      <c r="B265" s="66"/>
      <c r="C265" s="67"/>
      <c r="D265" s="67"/>
      <c r="E265" s="67"/>
      <c r="F265" s="226"/>
    </row>
    <row r="266" spans="1:6" ht="15">
      <c r="A266" s="182" t="s">
        <v>227</v>
      </c>
      <c r="B266" s="241">
        <v>43730</v>
      </c>
      <c r="C266" s="245">
        <v>4070</v>
      </c>
      <c r="D266" s="254">
        <v>6297</v>
      </c>
      <c r="E266" s="252">
        <v>855</v>
      </c>
      <c r="F266" s="198">
        <f>IF((C266+B266)&gt;0,(E266+D266)/(C266+B266),"")</f>
        <v>0.1496234309623431</v>
      </c>
    </row>
    <row r="267" spans="1:6" ht="15.75" thickBot="1">
      <c r="A267" s="183" t="s">
        <v>228</v>
      </c>
      <c r="B267" s="247">
        <v>4000</v>
      </c>
      <c r="C267" s="243">
        <v>1500</v>
      </c>
      <c r="D267" s="255">
        <v>1080</v>
      </c>
      <c r="E267" s="251">
        <v>540</v>
      </c>
      <c r="F267" s="203">
        <f>IF((C267+B267)&gt;0,(E267+D267)/(C267+B267),"")</f>
        <v>0.29454545454545455</v>
      </c>
    </row>
    <row r="268" spans="1:6" ht="15.75" thickBot="1">
      <c r="A268" s="140" t="s">
        <v>229</v>
      </c>
      <c r="B268" s="60">
        <f>SUM(B266:B267)</f>
        <v>47730</v>
      </c>
      <c r="C268" s="68">
        <f>SUM(C266:C267)</f>
        <v>5570</v>
      </c>
      <c r="D268" s="45"/>
      <c r="E268" s="46"/>
      <c r="F268" s="129"/>
    </row>
    <row r="269" spans="1:6" ht="15">
      <c r="A269" s="184" t="s">
        <v>11</v>
      </c>
      <c r="B269" s="101"/>
      <c r="C269" s="102"/>
      <c r="D269" s="102"/>
      <c r="E269" s="102"/>
      <c r="F269" s="135"/>
    </row>
    <row r="270" spans="1:6" ht="15.75" thickBot="1">
      <c r="A270" s="185" t="s">
        <v>230</v>
      </c>
      <c r="B270" s="103"/>
      <c r="C270" s="104"/>
      <c r="D270" s="104"/>
      <c r="E270" s="104"/>
      <c r="F270" s="136"/>
    </row>
    <row r="271" spans="1:6" ht="15">
      <c r="A271" s="146" t="s">
        <v>231</v>
      </c>
      <c r="B271" s="11"/>
      <c r="C271" s="245">
        <v>1036</v>
      </c>
      <c r="D271" s="35"/>
      <c r="E271" s="252">
        <v>168</v>
      </c>
      <c r="F271" s="198"/>
    </row>
    <row r="272" spans="1:6" ht="15">
      <c r="A272" s="147" t="s">
        <v>232</v>
      </c>
      <c r="B272" s="11"/>
      <c r="C272" s="245">
        <v>10447</v>
      </c>
      <c r="D272" s="35"/>
      <c r="E272" s="252">
        <v>3656</v>
      </c>
      <c r="F272" s="203"/>
    </row>
    <row r="273" spans="1:6" ht="15">
      <c r="A273" s="147" t="s">
        <v>233</v>
      </c>
      <c r="B273" s="11"/>
      <c r="C273" s="12"/>
      <c r="D273" s="35"/>
      <c r="E273" s="36"/>
      <c r="F273" s="203">
        <f>IF((C273+B273)&gt;0,(E273+D273)/(C273+B273),"")</f>
      </c>
    </row>
    <row r="274" spans="1:6" ht="15">
      <c r="A274" s="147" t="s">
        <v>234</v>
      </c>
      <c r="B274" s="11"/>
      <c r="C274" s="12"/>
      <c r="D274" s="35"/>
      <c r="E274" s="36"/>
      <c r="F274" s="203">
        <f>IF((C274+B274)&gt;0,(E274+D274)/(C274+B274),"")</f>
      </c>
    </row>
    <row r="275" spans="1:6" ht="15">
      <c r="A275" s="147" t="s">
        <v>235</v>
      </c>
      <c r="B275" s="11"/>
      <c r="C275" s="12"/>
      <c r="D275" s="35"/>
      <c r="E275" s="36"/>
      <c r="F275" s="203">
        <f>IF((C275+B275)&gt;0,(E275+D275)/(C275+B275),"")</f>
      </c>
    </row>
    <row r="276" spans="1:6" ht="15">
      <c r="A276" s="147" t="s">
        <v>236</v>
      </c>
      <c r="B276" s="11"/>
      <c r="C276" s="12"/>
      <c r="D276" s="35"/>
      <c r="E276" s="36"/>
      <c r="F276" s="203"/>
    </row>
    <row r="277" spans="1:6" ht="15">
      <c r="A277" s="147" t="s">
        <v>237</v>
      </c>
      <c r="B277" s="11"/>
      <c r="C277" s="12"/>
      <c r="D277" s="35"/>
      <c r="E277" s="36"/>
      <c r="F277" s="203"/>
    </row>
    <row r="278" spans="1:6" ht="15">
      <c r="A278" s="147" t="s">
        <v>238</v>
      </c>
      <c r="B278" s="14"/>
      <c r="C278" s="15"/>
      <c r="D278" s="37"/>
      <c r="E278" s="38"/>
      <c r="F278" s="203"/>
    </row>
    <row r="279" spans="1:6" ht="15">
      <c r="A279" s="147" t="s">
        <v>239</v>
      </c>
      <c r="B279" s="14"/>
      <c r="C279" s="15"/>
      <c r="D279" s="37"/>
      <c r="E279" s="38"/>
      <c r="F279" s="203"/>
    </row>
    <row r="280" spans="1:6" ht="15">
      <c r="A280" s="147" t="s">
        <v>240</v>
      </c>
      <c r="B280" s="14"/>
      <c r="C280" s="15"/>
      <c r="D280" s="37"/>
      <c r="E280" s="38"/>
      <c r="F280" s="198"/>
    </row>
    <row r="281" spans="1:6" ht="15">
      <c r="A281" s="147"/>
      <c r="B281" s="14"/>
      <c r="C281" s="15"/>
      <c r="D281" s="37"/>
      <c r="E281" s="38"/>
      <c r="F281" s="198"/>
    </row>
    <row r="282" spans="1:6" ht="15">
      <c r="A282" s="147"/>
      <c r="B282" s="14"/>
      <c r="C282" s="15"/>
      <c r="D282" s="37"/>
      <c r="E282" s="38"/>
      <c r="F282" s="198"/>
    </row>
    <row r="283" spans="1:6" ht="15">
      <c r="A283" s="147"/>
      <c r="B283" s="14"/>
      <c r="C283" s="15"/>
      <c r="D283" s="37"/>
      <c r="E283" s="38"/>
      <c r="F283" s="198"/>
    </row>
    <row r="284" spans="1:6" ht="15">
      <c r="A284" s="147"/>
      <c r="B284" s="14"/>
      <c r="C284" s="15"/>
      <c r="D284" s="37"/>
      <c r="E284" s="38"/>
      <c r="F284" s="198"/>
    </row>
    <row r="285" spans="1:6" ht="15.75" thickBot="1">
      <c r="A285" s="147"/>
      <c r="B285" s="41"/>
      <c r="C285" s="107"/>
      <c r="D285" s="108"/>
      <c r="E285" s="43"/>
      <c r="F285" s="198"/>
    </row>
    <row r="286" spans="1:6" ht="15.75" thickBot="1">
      <c r="A286" s="186" t="s">
        <v>241</v>
      </c>
      <c r="B286" s="44">
        <f>SUM(B271:B285)</f>
        <v>0</v>
      </c>
      <c r="C286" s="55">
        <f>SUM(C271:C285)</f>
        <v>11483</v>
      </c>
      <c r="D286" s="45"/>
      <c r="E286" s="46"/>
      <c r="F286" s="129"/>
    </row>
    <row r="287" spans="1:6" ht="15">
      <c r="A287" s="187" t="s">
        <v>11</v>
      </c>
      <c r="B287" s="109"/>
      <c r="C287" s="110"/>
      <c r="D287" s="110"/>
      <c r="E287" s="110"/>
      <c r="F287" s="227"/>
    </row>
    <row r="288" spans="1:6" ht="15.75" thickBot="1">
      <c r="A288" s="188" t="s">
        <v>242</v>
      </c>
      <c r="B288" s="111"/>
      <c r="C288" s="112"/>
      <c r="D288" s="112"/>
      <c r="E288" s="112"/>
      <c r="F288" s="228"/>
    </row>
    <row r="289" spans="1:6" ht="15">
      <c r="A289" s="234" t="s">
        <v>243</v>
      </c>
      <c r="B289" s="11"/>
      <c r="C289" s="245">
        <v>25.55</v>
      </c>
      <c r="D289" s="35"/>
      <c r="E289" s="252">
        <v>3244000</v>
      </c>
      <c r="F289" s="198"/>
    </row>
    <row r="290" spans="1:6" ht="15">
      <c r="A290" s="182" t="s">
        <v>244</v>
      </c>
      <c r="B290" s="11"/>
      <c r="C290" s="12"/>
      <c r="D290" s="35"/>
      <c r="E290" s="36"/>
      <c r="F290" s="203"/>
    </row>
    <row r="291" spans="1:6" ht="15">
      <c r="A291" s="182" t="s">
        <v>245</v>
      </c>
      <c r="B291" s="11"/>
      <c r="C291" s="245">
        <v>70</v>
      </c>
      <c r="D291" s="254"/>
      <c r="E291" s="252">
        <v>7000000</v>
      </c>
      <c r="F291" s="203"/>
    </row>
    <row r="292" spans="1:6" ht="15">
      <c r="A292" s="182" t="s">
        <v>246</v>
      </c>
      <c r="B292" s="11"/>
      <c r="C292" s="245">
        <v>10</v>
      </c>
      <c r="D292" s="254"/>
      <c r="E292" s="252">
        <v>34700</v>
      </c>
      <c r="F292" s="203"/>
    </row>
    <row r="293" spans="1:6" ht="15">
      <c r="A293" s="182" t="s">
        <v>247</v>
      </c>
      <c r="B293" s="11"/>
      <c r="C293" s="245"/>
      <c r="D293" s="254"/>
      <c r="E293" s="252"/>
      <c r="F293" s="203"/>
    </row>
    <row r="294" spans="1:6" ht="15">
      <c r="A294" s="179" t="s">
        <v>248</v>
      </c>
      <c r="B294" s="14"/>
      <c r="C294" s="238"/>
      <c r="D294" s="248"/>
      <c r="E294" s="246"/>
      <c r="F294" s="203"/>
    </row>
    <row r="295" spans="1:6" ht="15">
      <c r="A295" s="189" t="s">
        <v>249</v>
      </c>
      <c r="B295" s="14"/>
      <c r="C295" s="238">
        <v>72</v>
      </c>
      <c r="D295" s="248"/>
      <c r="E295" s="246">
        <v>1348000</v>
      </c>
      <c r="F295" s="198"/>
    </row>
    <row r="296" spans="1:6" ht="15">
      <c r="A296" s="189"/>
      <c r="B296" s="14"/>
      <c r="C296" s="15"/>
      <c r="D296" s="37"/>
      <c r="E296" s="38"/>
      <c r="F296" s="198"/>
    </row>
    <row r="297" spans="1:6" ht="15.75" thickBot="1">
      <c r="A297" s="189"/>
      <c r="B297" s="14"/>
      <c r="C297" s="15"/>
      <c r="D297" s="37"/>
      <c r="E297" s="38"/>
      <c r="F297" s="198"/>
    </row>
    <row r="298" spans="1:6" ht="15.75" thickBot="1">
      <c r="A298" s="165" t="s">
        <v>250</v>
      </c>
      <c r="B298" s="113">
        <f>SUM(B289:B297)</f>
        <v>0</v>
      </c>
      <c r="C298" s="28">
        <f>SUM(C289:C297)</f>
        <v>177.55</v>
      </c>
      <c r="D298" s="29"/>
      <c r="E298" s="30"/>
      <c r="F298" s="229"/>
    </row>
    <row r="299" spans="1:6" ht="15.75" thickBot="1">
      <c r="A299" s="189" t="s">
        <v>11</v>
      </c>
      <c r="B299" s="108"/>
      <c r="C299" s="114"/>
      <c r="D299" s="108"/>
      <c r="E299" s="43"/>
      <c r="F299" s="230"/>
    </row>
    <row r="300" spans="1:6" ht="42.75" customHeight="1" thickBot="1">
      <c r="A300" s="190" t="s">
        <v>251</v>
      </c>
      <c r="B300" s="115">
        <f>+B26+B43+B51+B69+B103+B112+B122+B181+B253+B263+B268+B286+B298</f>
        <v>796945</v>
      </c>
      <c r="C300" s="115">
        <f>+C26+C43+C51+C69+C103+C112+C122+C181+C253+C263+C268+C286+C298</f>
        <v>805772.55</v>
      </c>
      <c r="D300" s="116"/>
      <c r="E300" s="117"/>
      <c r="F300" s="231"/>
    </row>
    <row r="302" ht="15">
      <c r="A302" s="232" t="s">
        <v>252</v>
      </c>
    </row>
  </sheetData>
  <sheetProtection/>
  <mergeCells count="7">
    <mergeCell ref="B5:C5"/>
    <mergeCell ref="D5:E5"/>
    <mergeCell ref="A1:F1"/>
    <mergeCell ref="B2:E2"/>
    <mergeCell ref="B3:F3"/>
    <mergeCell ref="B4:C4"/>
    <mergeCell ref="D4:E4"/>
  </mergeCells>
  <printOptions/>
  <pageMargins left="0.16" right="0.13" top="0.4" bottom="0.21" header="0.18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>info-quest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Quest User</dc:creator>
  <cp:keywords/>
  <dc:description/>
  <cp:lastModifiedBy>Nick</cp:lastModifiedBy>
  <dcterms:created xsi:type="dcterms:W3CDTF">2014-04-29T12:20:10Z</dcterms:created>
  <dcterms:modified xsi:type="dcterms:W3CDTF">2016-07-05T07:59:00Z</dcterms:modified>
  <cp:category/>
  <cp:version/>
  <cp:contentType/>
  <cp:contentStatus/>
</cp:coreProperties>
</file>